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646" firstSheet="2" activeTab="4"/>
  </bookViews>
  <sheets>
    <sheet name="Est. Situacion activos" sheetId="2" r:id="rId1"/>
    <sheet name="Est. Situacion (pasivos)" sheetId="3" r:id="rId2"/>
    <sheet name="Est. Resultado" sheetId="1" r:id="rId3"/>
    <sheet name="Estado de Flujo" sheetId="11" r:id="rId4"/>
    <sheet name="Estado Cambios en el Patrim. " sheetId="19" r:id="rId5"/>
    <sheet name="Puntos 16 y 17" sheetId="6" state="hidden" r:id="rId6"/>
    <sheet name="Indice de solvencia " sheetId="8" state="hidden" r:id="rId7"/>
  </sheets>
  <externalReferences>
    <externalReference r:id="rId8"/>
    <externalReference r:id="rId9"/>
  </externalReferences>
  <definedNames>
    <definedName name="_xlnm.Print_Area" localSheetId="2">'Est. Resultado'!$B$1:$E$67</definedName>
    <definedName name="_xlnm.Print_Area" localSheetId="1">'Est. Situacion (pasivos)'!$B$3:$E$51</definedName>
    <definedName name="_xlnm.Print_Area" localSheetId="0">'Est. Situacion activos'!$A$1:$E$59</definedName>
    <definedName name="_xlnm.Print_Area" localSheetId="4">'Estado Cambios en el Patrim. '!$B$1:$H$38</definedName>
    <definedName name="_xlnm.Print_Area" localSheetId="3">'Estado de Flujo'!$A$2:$E$54</definedName>
    <definedName name="RFecha" localSheetId="4">#REF!</definedName>
    <definedName name="RFecha">#REF!</definedName>
    <definedName name="RRef" localSheetId="3">[1]Referencia!$B$3:$D$207</definedName>
    <definedName name="RRef">[2]Referencia!$B$3:$D$207</definedName>
  </definedNames>
  <calcPr calcId="145621"/>
</workbook>
</file>

<file path=xl/calcChain.xml><?xml version="1.0" encoding="utf-8"?>
<calcChain xmlns="http://schemas.openxmlformats.org/spreadsheetml/2006/main">
  <c r="E25" i="11" l="1"/>
  <c r="E25" i="19" l="1"/>
  <c r="G25" i="19"/>
  <c r="C41" i="11" l="1"/>
  <c r="C33" i="11"/>
  <c r="C25" i="11"/>
  <c r="C43" i="11" l="1"/>
  <c r="C47" i="11" s="1"/>
  <c r="E41" i="11"/>
  <c r="E33" i="11"/>
  <c r="E43" i="11" l="1"/>
  <c r="E47" i="11" s="1"/>
  <c r="C13" i="1"/>
  <c r="E13" i="1"/>
  <c r="E18" i="1"/>
  <c r="E20" i="1" s="1"/>
  <c r="E26" i="1" s="1"/>
  <c r="C18" i="1"/>
  <c r="C20" i="1"/>
  <c r="E24" i="1"/>
  <c r="C24" i="1"/>
  <c r="E34" i="1"/>
  <c r="C34" i="1"/>
  <c r="E39" i="1"/>
  <c r="C39" i="1"/>
  <c r="E47" i="1"/>
  <c r="C47" i="1"/>
  <c r="E54" i="1"/>
  <c r="E49" i="1" l="1"/>
  <c r="E56" i="1" s="1"/>
  <c r="E60" i="1" s="1"/>
  <c r="C54" i="1" l="1"/>
  <c r="C26" i="1"/>
  <c r="C49" i="1" s="1"/>
  <c r="C56" i="1" s="1"/>
  <c r="C60" i="1" s="1"/>
  <c r="C53" i="2"/>
  <c r="E53" i="2"/>
  <c r="C47" i="2"/>
  <c r="E47" i="2"/>
  <c r="C42" i="2"/>
  <c r="E42" i="2"/>
  <c r="C37" i="2"/>
  <c r="E37" i="2"/>
  <c r="C30" i="2"/>
  <c r="E30" i="2"/>
  <c r="E22" i="2"/>
  <c r="E17" i="2"/>
  <c r="E55" i="2" s="1"/>
  <c r="C17" i="2"/>
  <c r="C55" i="2" s="1"/>
  <c r="C22" i="2"/>
  <c r="C44" i="3"/>
  <c r="C31" i="3"/>
  <c r="C23" i="3"/>
  <c r="C36" i="3" s="1"/>
  <c r="C46" i="3" s="1"/>
  <c r="C18" i="3"/>
  <c r="E18" i="3"/>
  <c r="E23" i="3"/>
  <c r="E31" i="3"/>
  <c r="E44" i="3"/>
  <c r="E36" i="3" l="1"/>
  <c r="E46" i="3" s="1"/>
  <c r="H15" i="19"/>
  <c r="H14" i="19"/>
  <c r="H12" i="19"/>
  <c r="C25" i="19"/>
  <c r="H24" i="19"/>
  <c r="H23" i="19"/>
  <c r="H22" i="19"/>
  <c r="H21" i="19"/>
  <c r="H20" i="19"/>
  <c r="H25" i="19" s="1"/>
  <c r="H17" i="19" l="1"/>
  <c r="E17" i="19"/>
  <c r="C17" i="19"/>
  <c r="G17" i="19" l="1"/>
</calcChain>
</file>

<file path=xl/sharedStrings.xml><?xml version="1.0" encoding="utf-8"?>
<sst xmlns="http://schemas.openxmlformats.org/spreadsheetml/2006/main" count="203" uniqueCount="162">
  <si>
    <t>Otros ingresos operacionales</t>
  </si>
  <si>
    <t xml:space="preserve"> </t>
  </si>
  <si>
    <t>Otros gastos operacionales</t>
  </si>
  <si>
    <t>RESULTADO DEL EJERCICIO</t>
  </si>
  <si>
    <t>ACTIVOS</t>
  </si>
  <si>
    <t>Rendimientos por cobrar</t>
  </si>
  <si>
    <t>Otros Activos</t>
  </si>
  <si>
    <t>TOTAL DE ACTIVOS</t>
  </si>
  <si>
    <t>Otros pasivos</t>
  </si>
  <si>
    <t>TOTAL PASIVO</t>
  </si>
  <si>
    <t>Patrimonio</t>
  </si>
  <si>
    <t>Otras reservas patrimoniales</t>
  </si>
  <si>
    <t>Resultado del ejercicio</t>
  </si>
  <si>
    <t>TOTAL  PASIVOS Y PATRIMONIO</t>
  </si>
  <si>
    <t>Fondos Disponibles</t>
  </si>
  <si>
    <t>Caja</t>
  </si>
  <si>
    <t>Banco Central</t>
  </si>
  <si>
    <t>Bancos del país</t>
  </si>
  <si>
    <t>Cartera de crédito</t>
  </si>
  <si>
    <t>Vigente</t>
  </si>
  <si>
    <t>Vencida</t>
  </si>
  <si>
    <t>Provisiones para créditos</t>
  </si>
  <si>
    <t>Cuentas por cobrar</t>
  </si>
  <si>
    <t xml:space="preserve">Bienes recibidos en recuperación de créditos </t>
  </si>
  <si>
    <t>Propiedad, muebles y equipos</t>
  </si>
  <si>
    <t>Depreciación acumulada</t>
  </si>
  <si>
    <t>Cargos diferidos</t>
  </si>
  <si>
    <t>Activos diversos</t>
  </si>
  <si>
    <t>Cuentas de Orden</t>
  </si>
  <si>
    <t>PASIVOS</t>
  </si>
  <si>
    <t>Obligaciones con el público</t>
  </si>
  <si>
    <t>De ahorro</t>
  </si>
  <si>
    <t>A plazo</t>
  </si>
  <si>
    <t>Intereses por pagar</t>
  </si>
  <si>
    <t>Aceptaciones en circulación</t>
  </si>
  <si>
    <t>Valores en circulación</t>
  </si>
  <si>
    <t>Titulos y valores</t>
  </si>
  <si>
    <t>Resultados acumulados de ejercicios anteriores</t>
  </si>
  <si>
    <t>TOTAL PATRIMONIO NETO</t>
  </si>
  <si>
    <t>Intereses y comisiones por  créditos</t>
  </si>
  <si>
    <t>MARGEN FINANCIERO BRUTO</t>
  </si>
  <si>
    <t>Provisiones para cartera de créditos</t>
  </si>
  <si>
    <t>MARGEN FINANCIERO NETO</t>
  </si>
  <si>
    <t>Gastos operativos</t>
  </si>
  <si>
    <t>Servicios a terceros</t>
  </si>
  <si>
    <t>Depreciaciones y amortizaciones</t>
  </si>
  <si>
    <t>Otras provisiones</t>
  </si>
  <si>
    <t>Otros gastos</t>
  </si>
  <si>
    <t xml:space="preserve">RESULTADO OPERACIONAL </t>
  </si>
  <si>
    <t>Otros ingresos (gastos)</t>
  </si>
  <si>
    <t>Otros ingresos</t>
  </si>
  <si>
    <t>Impuesto sobre la renta</t>
  </si>
  <si>
    <t>Comisiones por servicios</t>
  </si>
  <si>
    <t>Comisiones por cambio</t>
  </si>
  <si>
    <t xml:space="preserve"> Intereses por captaciones </t>
  </si>
  <si>
    <t>Ingresos financieros</t>
  </si>
  <si>
    <t>Gastos financieros</t>
  </si>
  <si>
    <t>PASIVOS Y PATRIMONIO</t>
  </si>
  <si>
    <t>Otras Disponibilidades</t>
  </si>
  <si>
    <t>Cobranza Judicial</t>
  </si>
  <si>
    <t>Cuentas Contingentes Deudoras</t>
  </si>
  <si>
    <t>Cuentas Contingentes Acreedoras</t>
  </si>
  <si>
    <t>Inversiones en Acciones</t>
  </si>
  <si>
    <t>Ingresos (Gastos) por diferencia de cambio</t>
  </si>
  <si>
    <t>Bancos del extranjero</t>
  </si>
  <si>
    <t xml:space="preserve">Inversiones </t>
  </si>
  <si>
    <t xml:space="preserve">Otras Inversiones En Instrumentos De Deuda </t>
  </si>
  <si>
    <t xml:space="preserve">Provisión para inversiones </t>
  </si>
  <si>
    <t xml:space="preserve">Gastos Diversos </t>
  </si>
  <si>
    <t xml:space="preserve">Intereses por inversiones </t>
  </si>
  <si>
    <t xml:space="preserve">Perdidas por Inversiones </t>
  </si>
  <si>
    <t>Provisiones para inversiones</t>
  </si>
  <si>
    <t>Sueldos y compensaciones al personal</t>
  </si>
  <si>
    <t>RESULTADO ANTES DE IMPUESTOS</t>
  </si>
  <si>
    <t xml:space="preserve">Provision Por Inversiones En Acciones </t>
  </si>
  <si>
    <t xml:space="preserve">Intangibles </t>
  </si>
  <si>
    <t xml:space="preserve">Amortizacion Acumulada </t>
  </si>
  <si>
    <t>(VALORES RD$)</t>
  </si>
  <si>
    <t>(Valores en RD$)</t>
  </si>
  <si>
    <t>De Instituciones Financieras Del Pais</t>
  </si>
  <si>
    <t xml:space="preserve">Ganancias por inversiones </t>
  </si>
  <si>
    <t>Ingresos diversos</t>
  </si>
  <si>
    <t xml:space="preserve">ASOCIACION LA VEGA REAL DE A Y P </t>
  </si>
  <si>
    <r>
      <t>Indice de solvencia patrimonial</t>
    </r>
    <r>
      <rPr>
        <i/>
        <u/>
        <sz val="12"/>
        <rFont val="Times New Roman"/>
        <family val="1"/>
      </rPr>
      <t xml:space="preserve"> </t>
    </r>
  </si>
  <si>
    <r>
      <t>Activos ponderados por riesgo según la legislación bancaria</t>
    </r>
    <r>
      <rPr>
        <sz val="12"/>
        <rFont val="Times New Roman"/>
        <family val="1"/>
      </rPr>
      <t xml:space="preserve"> </t>
    </r>
  </si>
  <si>
    <t>DICIEMBRE 2012</t>
  </si>
  <si>
    <t>Efectivo por actividades de operación</t>
  </si>
  <si>
    <t>Intereses y comisiones cobrados por créditos</t>
  </si>
  <si>
    <t>Otros ingresos financieros cobrados</t>
  </si>
  <si>
    <t>Otros ingresos operacionales cobrados</t>
  </si>
  <si>
    <t>Intereses pagados por captaciones</t>
  </si>
  <si>
    <t>Intereses y Comisiones pagados por financiamientos</t>
  </si>
  <si>
    <t xml:space="preserve">Gastos generales y administrativos pagados </t>
  </si>
  <si>
    <t>Otros gastos operacionales pagados</t>
  </si>
  <si>
    <t xml:space="preserve">Impuesto sobre la renta pagado </t>
  </si>
  <si>
    <t>Cobros (Pagos) diversos por actividades de operación</t>
  </si>
  <si>
    <t>Efectivo por actividades de inversión</t>
  </si>
  <si>
    <t>Aumento de Inversiones</t>
  </si>
  <si>
    <t>Créditos otorgados</t>
  </si>
  <si>
    <t>Créditos netos cobrados</t>
  </si>
  <si>
    <t>Adquisición de propiedad, muebles y equipos</t>
  </si>
  <si>
    <t>Efectivo por actividades de financiamiento</t>
  </si>
  <si>
    <t>Captaciones netas recibidas</t>
  </si>
  <si>
    <t>Devoluciones de Captaciones</t>
  </si>
  <si>
    <t>Compra de divisas en efectivo</t>
  </si>
  <si>
    <t>Venta de divisas en efectivo</t>
  </si>
  <si>
    <t>Movimiento de Capital</t>
  </si>
  <si>
    <t>Aumento o disminución neto en el efectivo</t>
  </si>
  <si>
    <t>Efectivo al inicio del periodo</t>
  </si>
  <si>
    <t>Efectivo al final del periodo</t>
  </si>
  <si>
    <t xml:space="preserve">Indice de Solvencia </t>
  </si>
  <si>
    <t>Intereses Por Pagar</t>
  </si>
  <si>
    <t>ESTADO DE SITUACION FINANCIERA COMPARATIVO</t>
  </si>
  <si>
    <t>ESTADO DE RESULTADOS COMPARATIVO</t>
  </si>
  <si>
    <t>ESTADO DE FLUJO DE EFECTIVO COMPARATIVO</t>
  </si>
  <si>
    <t xml:space="preserve">                               Randy M. Abreu P.                                Jose Oscar Galan R. </t>
  </si>
  <si>
    <t>Producto de La Venta de BRRC</t>
  </si>
  <si>
    <t>Efectivo neto provisto (usado) por las act. de operación</t>
  </si>
  <si>
    <t>Efectivo neto provisto (a usar) en las act. de inversión</t>
  </si>
  <si>
    <t>Efectivo neto provisto (usado) por las act. de financiamiento</t>
  </si>
  <si>
    <t>Depositos de Inst. Financieras Del Pais y Del Exterior</t>
  </si>
  <si>
    <t xml:space="preserve">Provisión para bienes recibidos en rec. de créditos </t>
  </si>
  <si>
    <t xml:space="preserve">Estado De Cambios En El Patrimonio </t>
  </si>
  <si>
    <t>Resultados</t>
  </si>
  <si>
    <t>Otras</t>
  </si>
  <si>
    <t>Acumulados</t>
  </si>
  <si>
    <t>Resultado</t>
  </si>
  <si>
    <t>Reservas</t>
  </si>
  <si>
    <t>de Ejercicios</t>
  </si>
  <si>
    <t>Del</t>
  </si>
  <si>
    <t>Total</t>
  </si>
  <si>
    <t>Patrimoniales</t>
  </si>
  <si>
    <t>Anteriores</t>
  </si>
  <si>
    <t>Ejercicio</t>
  </si>
  <si>
    <t>Transferencia a resultados acumulados</t>
  </si>
  <si>
    <t>Transferencia a otras reservas</t>
  </si>
  <si>
    <t>Ingresos por Ventas de Inversiones</t>
  </si>
  <si>
    <t>(Valores en RD $)</t>
  </si>
  <si>
    <t xml:space="preserve"> Valores En RD$</t>
  </si>
  <si>
    <t xml:space="preserve"> Randy Manuel Abreu Paulino   </t>
  </si>
  <si>
    <t>Jose Oscar Galan Reynoso</t>
  </si>
  <si>
    <t>Director de Finanzas</t>
  </si>
  <si>
    <t>2016</t>
  </si>
  <si>
    <t>Saldos al 31 de Diciembre de 2015</t>
  </si>
  <si>
    <t xml:space="preserve">Ajustes de capital </t>
  </si>
  <si>
    <t>Gerente Senior de Contabilidad</t>
  </si>
  <si>
    <t xml:space="preserve">                      Gerente Senior de Contabilidad                     Director Finanzas                   </t>
  </si>
  <si>
    <t>2017</t>
  </si>
  <si>
    <t>Saldos al 31 de Diciembre de 2016</t>
  </si>
  <si>
    <t xml:space="preserve">JUNIO 2017 VS JUNIO 2016 </t>
  </si>
  <si>
    <t>JUNIO</t>
  </si>
  <si>
    <t>JUNIO 2017 VS JUNIO 2016</t>
  </si>
  <si>
    <t>Acumulado Junio 2017 Vs Junio 2016</t>
  </si>
  <si>
    <t>Acumulado junio 2017 Vs Junio 2016</t>
  </si>
  <si>
    <t>Acumulado Junio 2016</t>
  </si>
  <si>
    <t>Saldos al 30 de Junio de 2016</t>
  </si>
  <si>
    <t>Acumulado Junio 2017</t>
  </si>
  <si>
    <t>Saldos al 30 de Junio 2017</t>
  </si>
  <si>
    <t xml:space="preserve">              Gerente Senior de Contabilidad  </t>
  </si>
  <si>
    <t xml:space="preserve">                          Randy Manuel Abreu Paulino                          Jose Oscar Galan Reynoso   </t>
  </si>
  <si>
    <t xml:space="preserve">Director Finanzas </t>
  </si>
  <si>
    <t>ALAVER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</si>
</sst>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_);_(* \(#,##0\);_(* &quot;-&quot;??_);_(@_)"/>
    <numFmt numFmtId="167" formatCode="_-* #,##0.00\ _P_t_a_-;\-* #,##0.00\ _P_t_a_-;_-* &quot;-&quot;??\ _P_t_a_-;_-@_-"/>
    <numFmt numFmtId="168" formatCode="_-* #,##0\ _P_t_a_-;\-* #,##0\ _P_t_a_-;_-* &quot;-&quot;??\ _P_t_a_-;_-@_-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 Black"/>
      <family val="2"/>
    </font>
    <font>
      <b/>
      <sz val="14"/>
      <name val="Arial"/>
      <family val="2"/>
    </font>
    <font>
      <i/>
      <u/>
      <sz val="10"/>
      <name val="Arial"/>
      <family val="2"/>
    </font>
    <font>
      <i/>
      <u/>
      <sz val="12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3">
    <xf numFmtId="0" fontId="0" fillId="0" borderId="0"/>
    <xf numFmtId="164" fontId="28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1" fillId="0" borderId="0"/>
    <xf numFmtId="164" fontId="40" fillId="0" borderId="0" applyFont="0" applyFill="0" applyBorder="0" applyAlignment="0" applyProtection="0"/>
    <xf numFmtId="0" fontId="21" fillId="0" borderId="0"/>
    <xf numFmtId="0" fontId="40" fillId="0" borderId="0"/>
    <xf numFmtId="0" fontId="20" fillId="0" borderId="0"/>
    <xf numFmtId="164" fontId="41" fillId="0" borderId="0" applyFont="0" applyFill="0" applyBorder="0" applyAlignment="0" applyProtection="0"/>
    <xf numFmtId="0" fontId="19" fillId="0" borderId="0"/>
    <xf numFmtId="164" fontId="41" fillId="0" borderId="0" applyFont="0" applyFill="0" applyBorder="0" applyAlignment="0" applyProtection="0"/>
    <xf numFmtId="0" fontId="18" fillId="0" borderId="0"/>
    <xf numFmtId="0" fontId="41" fillId="0" borderId="0" applyFont="0" applyFill="0" applyBorder="0" applyAlignment="0" applyProtection="0"/>
    <xf numFmtId="0" fontId="17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16" fillId="0" borderId="0"/>
    <xf numFmtId="0" fontId="43" fillId="0" borderId="0" applyFont="0" applyFill="0" applyBorder="0" applyAlignment="0" applyProtection="0"/>
    <xf numFmtId="0" fontId="16" fillId="0" borderId="0"/>
    <xf numFmtId="0" fontId="43" fillId="0" borderId="0" applyFont="0" applyFill="0" applyBorder="0" applyAlignment="0" applyProtection="0"/>
    <xf numFmtId="0" fontId="15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 applyFont="0" applyFill="0" applyBorder="0" applyAlignment="0" applyProtection="0"/>
    <xf numFmtId="0" fontId="13" fillId="0" borderId="0"/>
    <xf numFmtId="0" fontId="25" fillId="0" borderId="0"/>
    <xf numFmtId="167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167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2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7" fontId="2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61">
    <xf numFmtId="0" fontId="0" fillId="0" borderId="0" xfId="0"/>
    <xf numFmtId="0" fontId="25" fillId="2" borderId="0" xfId="0" applyFont="1" applyFill="1"/>
    <xf numFmtId="165" fontId="29" fillId="2" borderId="0" xfId="1" applyNumberFormat="1" applyFont="1" applyFill="1" applyBorder="1" applyAlignment="1" applyProtection="1"/>
    <xf numFmtId="0" fontId="30" fillId="2" borderId="0" xfId="0" applyFont="1" applyFill="1"/>
    <xf numFmtId="165" fontId="30" fillId="2" borderId="0" xfId="1" applyNumberFormat="1" applyFont="1" applyFill="1" applyBorder="1" applyAlignment="1" applyProtection="1">
      <alignment horizontal="center"/>
    </xf>
    <xf numFmtId="0" fontId="31" fillId="2" borderId="0" xfId="0" applyFont="1" applyFill="1"/>
    <xf numFmtId="0" fontId="33" fillId="2" borderId="0" xfId="0" applyFont="1" applyFill="1"/>
    <xf numFmtId="0" fontId="32" fillId="2" borderId="0" xfId="0" applyFont="1" applyFill="1"/>
    <xf numFmtId="0" fontId="25" fillId="2" borderId="0" xfId="0" applyFont="1" applyFill="1" applyAlignment="1">
      <alignment horizontal="left"/>
    </xf>
    <xf numFmtId="166" fontId="25" fillId="2" borderId="0" xfId="0" applyNumberFormat="1" applyFont="1" applyFill="1"/>
    <xf numFmtId="43" fontId="25" fillId="2" borderId="0" xfId="0" applyNumberFormat="1" applyFont="1" applyFill="1"/>
    <xf numFmtId="0" fontId="34" fillId="2" borderId="0" xfId="0" applyFont="1" applyFill="1"/>
    <xf numFmtId="166" fontId="25" fillId="2" borderId="5" xfId="0" applyNumberFormat="1" applyFont="1" applyFill="1" applyBorder="1"/>
    <xf numFmtId="165" fontId="31" fillId="2" borderId="4" xfId="1" applyNumberFormat="1" applyFont="1" applyFill="1" applyBorder="1" applyAlignment="1" applyProtection="1"/>
    <xf numFmtId="165" fontId="31" fillId="2" borderId="1" xfId="1" applyNumberFormat="1" applyFont="1" applyFill="1" applyBorder="1" applyAlignment="1" applyProtection="1"/>
    <xf numFmtId="0" fontId="27" fillId="2" borderId="0" xfId="0" applyFont="1" applyFill="1"/>
    <xf numFmtId="165" fontId="25" fillId="2" borderId="0" xfId="1" applyNumberFormat="1" applyFont="1" applyFill="1" applyBorder="1" applyAlignment="1" applyProtection="1"/>
    <xf numFmtId="165" fontId="25" fillId="2" borderId="2" xfId="1" applyNumberFormat="1" applyFont="1" applyFill="1" applyBorder="1" applyAlignment="1" applyProtection="1"/>
    <xf numFmtId="165" fontId="25" fillId="2" borderId="5" xfId="1" applyNumberFormat="1" applyFont="1" applyFill="1" applyBorder="1" applyAlignment="1" applyProtection="1"/>
    <xf numFmtId="165" fontId="25" fillId="2" borderId="4" xfId="1" applyNumberFormat="1" applyFont="1" applyFill="1" applyBorder="1" applyAlignment="1" applyProtection="1"/>
    <xf numFmtId="165" fontId="25" fillId="2" borderId="0" xfId="0" applyNumberFormat="1" applyFont="1" applyFill="1"/>
    <xf numFmtId="165" fontId="30" fillId="2" borderId="0" xfId="0" applyNumberFormat="1" applyFont="1" applyFill="1" applyBorder="1"/>
    <xf numFmtId="0" fontId="26" fillId="2" borderId="0" xfId="0" applyFont="1" applyFill="1" applyBorder="1" applyAlignment="1"/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6" fillId="2" borderId="0" xfId="0" applyFont="1" applyFill="1"/>
    <xf numFmtId="165" fontId="26" fillId="2" borderId="0" xfId="0" applyNumberFormat="1" applyFont="1" applyFill="1"/>
    <xf numFmtId="0" fontId="0" fillId="2" borderId="0" xfId="0" applyFill="1"/>
    <xf numFmtId="0" fontId="36" fillId="2" borderId="0" xfId="0" applyFont="1" applyFill="1"/>
    <xf numFmtId="2" fontId="38" fillId="2" borderId="0" xfId="0" applyNumberFormat="1" applyFont="1" applyFill="1" applyAlignment="1">
      <alignment horizontal="center"/>
    </xf>
    <xf numFmtId="3" fontId="38" fillId="2" borderId="0" xfId="0" applyNumberFormat="1" applyFont="1" applyFill="1" applyAlignment="1">
      <alignment horizontal="center"/>
    </xf>
    <xf numFmtId="0" fontId="38" fillId="2" borderId="0" xfId="0" applyFont="1" applyFill="1"/>
    <xf numFmtId="0" fontId="42" fillId="2" borderId="5" xfId="0" applyFont="1" applyFill="1" applyBorder="1"/>
    <xf numFmtId="0" fontId="29" fillId="2" borderId="0" xfId="0" applyFont="1" applyFill="1" applyBorder="1" applyAlignment="1"/>
    <xf numFmtId="165" fontId="31" fillId="2" borderId="0" xfId="1" applyNumberFormat="1" applyFont="1" applyFill="1" applyBorder="1" applyAlignment="1" applyProtection="1">
      <alignment horizontal="center"/>
    </xf>
    <xf numFmtId="0" fontId="25" fillId="2" borderId="0" xfId="2" applyFill="1"/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2" borderId="0" xfId="0" applyFill="1" applyBorder="1"/>
    <xf numFmtId="3" fontId="25" fillId="2" borderId="0" xfId="1" applyNumberFormat="1" applyFont="1" applyFill="1"/>
    <xf numFmtId="3" fontId="25" fillId="2" borderId="0" xfId="1" applyNumberFormat="1" applyFont="1" applyFill="1" applyBorder="1"/>
    <xf numFmtId="3" fontId="25" fillId="2" borderId="5" xfId="1" applyNumberFormat="1" applyFont="1" applyFill="1" applyBorder="1"/>
    <xf numFmtId="4" fontId="25" fillId="2" borderId="0" xfId="0" applyNumberFormat="1" applyFont="1" applyFill="1"/>
    <xf numFmtId="3" fontId="25" fillId="2" borderId="0" xfId="0" applyNumberFormat="1" applyFont="1" applyFill="1"/>
    <xf numFmtId="0" fontId="25" fillId="2" borderId="0" xfId="0" applyFont="1" applyFill="1" applyBorder="1"/>
    <xf numFmtId="166" fontId="25" fillId="2" borderId="0" xfId="0" applyNumberFormat="1" applyFont="1" applyFill="1" applyBorder="1"/>
    <xf numFmtId="165" fontId="31" fillId="2" borderId="0" xfId="1" applyNumberFormat="1" applyFont="1" applyFill="1" applyBorder="1" applyAlignment="1" applyProtection="1"/>
    <xf numFmtId="165" fontId="29" fillId="2" borderId="0" xfId="0" applyNumberFormat="1" applyFont="1" applyFill="1" applyBorder="1"/>
    <xf numFmtId="165" fontId="31" fillId="2" borderId="0" xfId="0" applyNumberFormat="1" applyFont="1" applyFill="1" applyBorder="1"/>
    <xf numFmtId="43" fontId="25" fillId="2" borderId="0" xfId="0" applyNumberFormat="1" applyFont="1" applyFill="1" applyBorder="1"/>
    <xf numFmtId="0" fontId="34" fillId="2" borderId="0" xfId="0" applyFont="1" applyFill="1" applyBorder="1"/>
    <xf numFmtId="165" fontId="44" fillId="2" borderId="0" xfId="1" applyNumberFormat="1" applyFont="1" applyFill="1" applyBorder="1" applyAlignment="1" applyProtection="1">
      <alignment horizontal="center"/>
    </xf>
    <xf numFmtId="165" fontId="31" fillId="2" borderId="3" xfId="1" applyNumberFormat="1" applyFont="1" applyFill="1" applyBorder="1" applyAlignment="1" applyProtection="1"/>
    <xf numFmtId="37" fontId="25" fillId="2" borderId="0" xfId="1" applyNumberFormat="1" applyFont="1" applyFill="1"/>
    <xf numFmtId="37" fontId="25" fillId="2" borderId="0" xfId="1" applyNumberFormat="1" applyFont="1" applyFill="1" applyBorder="1"/>
    <xf numFmtId="3" fontId="31" fillId="2" borderId="1" xfId="0" applyNumberFormat="1" applyFont="1" applyFill="1" applyBorder="1"/>
    <xf numFmtId="3" fontId="31" fillId="2" borderId="6" xfId="1" applyNumberFormat="1" applyFont="1" applyFill="1" applyBorder="1"/>
    <xf numFmtId="166" fontId="31" fillId="2" borderId="6" xfId="0" applyNumberFormat="1" applyFont="1" applyFill="1" applyBorder="1"/>
    <xf numFmtId="0" fontId="53" fillId="2" borderId="0" xfId="2" applyFont="1" applyFill="1"/>
    <xf numFmtId="0" fontId="53" fillId="2" borderId="0" xfId="0" applyFont="1" applyFill="1"/>
    <xf numFmtId="0" fontId="53" fillId="2" borderId="0" xfId="0" applyFont="1" applyFill="1" applyBorder="1"/>
    <xf numFmtId="0" fontId="53" fillId="2" borderId="0" xfId="2" applyFont="1" applyFill="1" applyBorder="1"/>
    <xf numFmtId="0" fontId="53" fillId="2" borderId="0" xfId="2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4" fillId="2" borderId="0" xfId="2" applyFont="1" applyFill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0" xfId="2" applyFont="1" applyFill="1" applyBorder="1"/>
    <xf numFmtId="0" fontId="56" fillId="2" borderId="0" xfId="2" applyFont="1" applyFill="1" applyBorder="1"/>
    <xf numFmtId="168" fontId="53" fillId="3" borderId="0" xfId="197" applyNumberFormat="1" applyFont="1" applyFill="1" applyBorder="1"/>
    <xf numFmtId="4" fontId="53" fillId="2" borderId="0" xfId="1" applyNumberFormat="1" applyFont="1" applyFill="1" applyBorder="1"/>
    <xf numFmtId="3" fontId="53" fillId="2" borderId="0" xfId="1" applyNumberFormat="1" applyFont="1" applyFill="1" applyBorder="1"/>
    <xf numFmtId="43" fontId="53" fillId="2" borderId="0" xfId="1" applyNumberFormat="1" applyFont="1" applyFill="1" applyBorder="1"/>
    <xf numFmtId="168" fontId="53" fillId="3" borderId="5" xfId="197" applyNumberFormat="1" applyFont="1" applyFill="1" applyBorder="1"/>
    <xf numFmtId="0" fontId="57" fillId="2" borderId="0" xfId="2" applyFont="1" applyFill="1" applyBorder="1"/>
    <xf numFmtId="3" fontId="54" fillId="2" borderId="0" xfId="1" applyNumberFormat="1" applyFont="1" applyFill="1" applyBorder="1"/>
    <xf numFmtId="4" fontId="53" fillId="2" borderId="0" xfId="0" applyNumberFormat="1" applyFont="1" applyFill="1" applyBorder="1"/>
    <xf numFmtId="4" fontId="55" fillId="2" borderId="0" xfId="0" applyNumberFormat="1" applyFont="1" applyFill="1" applyBorder="1"/>
    <xf numFmtId="168" fontId="53" fillId="2" borderId="0" xfId="197" applyNumberFormat="1" applyFont="1" applyFill="1" applyBorder="1"/>
    <xf numFmtId="168" fontId="53" fillId="2" borderId="5" xfId="197" applyNumberFormat="1" applyFont="1" applyFill="1" applyBorder="1"/>
    <xf numFmtId="3" fontId="53" fillId="2" borderId="0" xfId="0" applyNumberFormat="1" applyFont="1" applyFill="1" applyBorder="1"/>
    <xf numFmtId="3" fontId="55" fillId="2" borderId="0" xfId="0" applyNumberFormat="1" applyFont="1" applyFill="1" applyBorder="1"/>
    <xf numFmtId="168" fontId="55" fillId="3" borderId="0" xfId="182" applyNumberFormat="1" applyFont="1" applyFill="1" applyBorder="1"/>
    <xf numFmtId="168" fontId="55" fillId="3" borderId="0" xfId="183" applyNumberFormat="1" applyFont="1" applyFill="1" applyBorder="1"/>
    <xf numFmtId="3" fontId="55" fillId="2" borderId="0" xfId="4" applyNumberFormat="1" applyFont="1" applyFill="1" applyBorder="1"/>
    <xf numFmtId="3" fontId="53" fillId="2" borderId="0" xfId="0" applyNumberFormat="1" applyFont="1" applyFill="1"/>
    <xf numFmtId="3" fontId="53" fillId="2" borderId="0" xfId="2" applyNumberFormat="1" applyFont="1" applyFill="1"/>
    <xf numFmtId="49" fontId="31" fillId="2" borderId="0" xfId="0" applyNumberFormat="1" applyFont="1" applyFill="1" applyAlignment="1">
      <alignment horizontal="center"/>
    </xf>
    <xf numFmtId="17" fontId="54" fillId="2" borderId="0" xfId="2" applyNumberFormat="1" applyFont="1" applyFill="1" applyAlignment="1">
      <alignment horizontal="center"/>
    </xf>
    <xf numFmtId="0" fontId="54" fillId="2" borderId="0" xfId="89" applyFont="1" applyFill="1" applyAlignment="1">
      <alignment horizontal="center"/>
    </xf>
    <xf numFmtId="0" fontId="58" fillId="2" borderId="0" xfId="196" applyFont="1" applyFill="1" applyAlignment="1">
      <alignment horizontal="center"/>
    </xf>
    <xf numFmtId="165" fontId="31" fillId="2" borderId="1" xfId="0" applyNumberFormat="1" applyFont="1" applyFill="1" applyBorder="1"/>
    <xf numFmtId="0" fontId="25" fillId="2" borderId="0" xfId="0" applyFont="1" applyFill="1" applyBorder="1" applyAlignment="1"/>
    <xf numFmtId="0" fontId="54" fillId="2" borderId="0" xfId="2" applyFont="1" applyFill="1" applyAlignment="1">
      <alignment horizontal="center"/>
    </xf>
    <xf numFmtId="0" fontId="53" fillId="2" borderId="0" xfId="2" applyFont="1" applyFill="1" applyBorder="1" applyAlignment="1">
      <alignment horizontal="center"/>
    </xf>
    <xf numFmtId="166" fontId="25" fillId="4" borderId="0" xfId="0" applyNumberFormat="1" applyFont="1" applyFill="1" applyBorder="1"/>
    <xf numFmtId="165" fontId="25" fillId="2" borderId="0" xfId="0" applyNumberFormat="1" applyFont="1" applyFill="1" applyBorder="1"/>
    <xf numFmtId="0" fontId="25" fillId="2" borderId="0" xfId="241" applyFill="1" applyBorder="1"/>
    <xf numFmtId="0" fontId="31" fillId="2" borderId="0" xfId="0" applyNumberFormat="1" applyFont="1" applyFill="1" applyAlignment="1">
      <alignment horizontal="center"/>
    </xf>
    <xf numFmtId="165" fontId="48" fillId="2" borderId="8" xfId="270" applyNumberFormat="1" applyFont="1" applyFill="1" applyBorder="1" applyAlignment="1">
      <alignment horizontal="right"/>
    </xf>
    <xf numFmtId="165" fontId="48" fillId="2" borderId="0" xfId="270" applyNumberFormat="1" applyFont="1" applyFill="1" applyAlignment="1">
      <alignment horizontal="right"/>
    </xf>
    <xf numFmtId="165" fontId="25" fillId="2" borderId="0" xfId="270" applyNumberFormat="1" applyFont="1" applyFill="1" applyBorder="1" applyAlignment="1" applyProtection="1"/>
    <xf numFmtId="165" fontId="25" fillId="2" borderId="2" xfId="270" applyNumberFormat="1" applyFont="1" applyFill="1" applyBorder="1" applyAlignment="1" applyProtection="1"/>
    <xf numFmtId="165" fontId="25" fillId="2" borderId="5" xfId="270" applyNumberFormat="1" applyFont="1" applyFill="1" applyBorder="1" applyAlignment="1" applyProtection="1"/>
    <xf numFmtId="165" fontId="25" fillId="2" borderId="4" xfId="270" applyNumberFormat="1" applyFont="1" applyFill="1" applyBorder="1" applyAlignment="1" applyProtection="1"/>
    <xf numFmtId="165" fontId="31" fillId="2" borderId="3" xfId="270" applyNumberFormat="1" applyFont="1" applyFill="1" applyBorder="1" applyAlignment="1" applyProtection="1"/>
    <xf numFmtId="165" fontId="31" fillId="2" borderId="6" xfId="270" applyNumberFormat="1" applyFont="1" applyFill="1" applyBorder="1" applyAlignment="1" applyProtection="1"/>
    <xf numFmtId="165" fontId="31" fillId="2" borderId="0" xfId="270" applyNumberFormat="1" applyFont="1" applyFill="1" applyBorder="1" applyAlignment="1" applyProtection="1"/>
    <xf numFmtId="168" fontId="54" fillId="3" borderId="0" xfId="183" applyNumberFormat="1" applyFont="1" applyFill="1" applyBorder="1"/>
    <xf numFmtId="168" fontId="53" fillId="2" borderId="0" xfId="270" applyNumberFormat="1" applyFont="1" applyFill="1" applyBorder="1"/>
    <xf numFmtId="168" fontId="53" fillId="3" borderId="0" xfId="182" applyNumberFormat="1" applyFont="1" applyFill="1" applyBorder="1"/>
    <xf numFmtId="168" fontId="53" fillId="3" borderId="0" xfId="183" applyNumberFormat="1" applyFont="1" applyFill="1" applyBorder="1"/>
    <xf numFmtId="0" fontId="3" fillId="2" borderId="0" xfId="280" applyFill="1"/>
    <xf numFmtId="164" fontId="3" fillId="2" borderId="0" xfId="270" applyFont="1" applyFill="1"/>
    <xf numFmtId="0" fontId="3" fillId="2" borderId="0" xfId="280" applyFont="1" applyFill="1"/>
    <xf numFmtId="0" fontId="47" fillId="2" borderId="0" xfId="280" applyFont="1" applyFill="1" applyAlignment="1">
      <alignment horizontal="center"/>
    </xf>
    <xf numFmtId="43" fontId="0" fillId="2" borderId="0" xfId="281" applyFont="1" applyFill="1"/>
    <xf numFmtId="0" fontId="60" fillId="2" borderId="0" xfId="280" applyFont="1" applyFill="1"/>
    <xf numFmtId="0" fontId="48" fillId="2" borderId="0" xfId="280" applyFont="1" applyFill="1"/>
    <xf numFmtId="3" fontId="48" fillId="2" borderId="0" xfId="280" applyNumberFormat="1" applyFont="1" applyFill="1" applyAlignment="1">
      <alignment horizontal="right"/>
    </xf>
    <xf numFmtId="37" fontId="48" fillId="2" borderId="0" xfId="280" applyNumberFormat="1" applyFont="1" applyFill="1" applyAlignment="1">
      <alignment horizontal="right"/>
    </xf>
    <xf numFmtId="165" fontId="25" fillId="2" borderId="0" xfId="281" applyNumberFormat="1" applyFont="1" applyFill="1" applyBorder="1" applyAlignment="1" applyProtection="1">
      <alignment horizontal="right"/>
    </xf>
    <xf numFmtId="3" fontId="48" fillId="2" borderId="8" xfId="280" applyNumberFormat="1" applyFont="1" applyFill="1" applyBorder="1" applyAlignment="1">
      <alignment horizontal="right"/>
    </xf>
    <xf numFmtId="3" fontId="3" fillId="2" borderId="0" xfId="280" applyNumberFormat="1" applyFill="1"/>
    <xf numFmtId="43" fontId="3" fillId="2" borderId="0" xfId="280" applyNumberFormat="1" applyFont="1" applyFill="1"/>
    <xf numFmtId="165" fontId="3" fillId="2" borderId="0" xfId="270" applyNumberFormat="1" applyFont="1" applyFill="1"/>
    <xf numFmtId="165" fontId="3" fillId="2" borderId="0" xfId="280" applyNumberFormat="1" applyFill="1"/>
    <xf numFmtId="0" fontId="49" fillId="2" borderId="0" xfId="280" applyFont="1" applyFill="1" applyAlignment="1">
      <alignment horizontal="center"/>
    </xf>
    <xf numFmtId="0" fontId="3" fillId="2" borderId="0" xfId="280" applyFont="1" applyFill="1" applyAlignment="1"/>
    <xf numFmtId="0" fontId="51" fillId="2" borderId="0" xfId="280" applyFont="1" applyFill="1"/>
    <xf numFmtId="0" fontId="0" fillId="2" borderId="0" xfId="280" applyFont="1" applyFill="1"/>
    <xf numFmtId="3" fontId="25" fillId="2" borderId="0" xfId="0" applyNumberFormat="1" applyFont="1" applyFill="1" applyBorder="1"/>
    <xf numFmtId="3" fontId="31" fillId="2" borderId="0" xfId="0" applyNumberFormat="1" applyFont="1" applyFill="1" applyBorder="1"/>
    <xf numFmtId="3" fontId="25" fillId="2" borderId="0" xfId="270" applyNumberFormat="1" applyFont="1" applyFill="1" applyBorder="1"/>
    <xf numFmtId="37" fontId="25" fillId="2" borderId="0" xfId="270" applyNumberFormat="1" applyFont="1" applyFill="1" applyBorder="1"/>
    <xf numFmtId="168" fontId="55" fillId="3" borderId="0" xfId="169" applyNumberFormat="1" applyFont="1" applyFill="1" applyBorder="1"/>
    <xf numFmtId="165" fontId="48" fillId="2" borderId="8" xfId="1" applyNumberFormat="1" applyFont="1" applyFill="1" applyBorder="1" applyAlignment="1">
      <alignment horizontal="right"/>
    </xf>
    <xf numFmtId="164" fontId="3" fillId="2" borderId="0" xfId="1" applyFont="1" applyFill="1"/>
    <xf numFmtId="164" fontId="3" fillId="2" borderId="0" xfId="280" applyNumberFormat="1" applyFont="1" applyFill="1"/>
    <xf numFmtId="37" fontId="3" fillId="2" borderId="0" xfId="280" applyNumberFormat="1" applyFill="1"/>
    <xf numFmtId="166" fontId="3" fillId="2" borderId="0" xfId="280" applyNumberFormat="1" applyFont="1" applyFill="1"/>
    <xf numFmtId="43" fontId="2" fillId="2" borderId="0" xfId="280" applyNumberFormat="1" applyFont="1" applyFill="1"/>
    <xf numFmtId="165" fontId="3" fillId="2" borderId="0" xfId="1" applyNumberFormat="1" applyFont="1" applyFill="1"/>
    <xf numFmtId="165" fontId="3" fillId="2" borderId="0" xfId="280" applyNumberFormat="1" applyFont="1" applyFill="1"/>
    <xf numFmtId="165" fontId="0" fillId="2" borderId="0" xfId="270" applyNumberFormat="1" applyFont="1" applyFill="1"/>
    <xf numFmtId="3" fontId="47" fillId="2" borderId="7" xfId="280" applyNumberFormat="1" applyFont="1" applyFill="1" applyBorder="1" applyAlignment="1">
      <alignment horizontal="right"/>
    </xf>
    <xf numFmtId="3" fontId="47" fillId="2" borderId="0" xfId="280" applyNumberFormat="1" applyFont="1" applyFill="1" applyAlignment="1">
      <alignment horizontal="right"/>
    </xf>
    <xf numFmtId="0" fontId="31" fillId="2" borderId="0" xfId="282" applyFont="1" applyFill="1" applyAlignment="1"/>
    <xf numFmtId="0" fontId="52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17" fontId="25" fillId="2" borderId="0" xfId="0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25" fillId="2" borderId="0" xfId="2" applyFont="1" applyFill="1" applyBorder="1" applyAlignment="1">
      <alignment horizontal="center"/>
    </xf>
    <xf numFmtId="0" fontId="25" fillId="2" borderId="0" xfId="2" applyFill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3" fillId="2" borderId="0" xfId="2" applyFont="1" applyFill="1" applyBorder="1" applyAlignment="1">
      <alignment horizontal="center"/>
    </xf>
    <xf numFmtId="0" fontId="46" fillId="2" borderId="0" xfId="280" applyFont="1" applyFill="1" applyAlignment="1">
      <alignment horizontal="center"/>
    </xf>
    <xf numFmtId="0" fontId="51" fillId="2" borderId="0" xfId="280" applyFont="1" applyFill="1" applyAlignment="1">
      <alignment horizontal="center"/>
    </xf>
    <xf numFmtId="17" fontId="25" fillId="2" borderId="0" xfId="2" applyNumberFormat="1" applyFill="1" applyAlignment="1">
      <alignment horizontal="center"/>
    </xf>
    <xf numFmtId="0" fontId="3" fillId="2" borderId="0" xfId="280" applyFont="1" applyFill="1" applyAlignment="1">
      <alignment horizontal="center"/>
    </xf>
    <xf numFmtId="0" fontId="1" fillId="2" borderId="0" xfId="280" applyFont="1" applyFill="1" applyAlignment="1">
      <alignment horizontal="center"/>
    </xf>
  </cellXfs>
  <cellStyles count="283">
    <cellStyle name="Comma" xfId="1" builtinId="3"/>
    <cellStyle name="Millares 10" xfId="79"/>
    <cellStyle name="Millares 11" xfId="83"/>
    <cellStyle name="Millares 12" xfId="88"/>
    <cellStyle name="Millares 13" xfId="169"/>
    <cellStyle name="Millares 14" xfId="183"/>
    <cellStyle name="Millares 14 2" xfId="279"/>
    <cellStyle name="Millares 15" xfId="197"/>
    <cellStyle name="Millares 15 2" xfId="271"/>
    <cellStyle name="Millares 15 2 2" xfId="274"/>
    <cellStyle name="Millares 15 2 2 2" xfId="277"/>
    <cellStyle name="Millares 15 2 2 3" xfId="281"/>
    <cellStyle name="Millares 16" xfId="166"/>
    <cellStyle name="Millares 17" xfId="139"/>
    <cellStyle name="Millares 18" xfId="270"/>
    <cellStyle name="Millares 19" xfId="228"/>
    <cellStyle name="Millares 2" xfId="4"/>
    <cellStyle name="Millares 2 2" xfId="10"/>
    <cellStyle name="Millares 2 3" xfId="11"/>
    <cellStyle name="Millares 2 4" xfId="12"/>
    <cellStyle name="Millares 3" xfId="13"/>
    <cellStyle name="Millares 3 10" xfId="81"/>
    <cellStyle name="Millares 3 11" xfId="90"/>
    <cellStyle name="Millares 3 12" xfId="98"/>
    <cellStyle name="Millares 3 13" xfId="112"/>
    <cellStyle name="Millares 3 14" xfId="126"/>
    <cellStyle name="Millares 3 15" xfId="141"/>
    <cellStyle name="Millares 3 16" xfId="198"/>
    <cellStyle name="Millares 3 17" xfId="203"/>
    <cellStyle name="Millares 3 18" xfId="254"/>
    <cellStyle name="Millares 3 2" xfId="3"/>
    <cellStyle name="Millares 3 2 10" xfId="91"/>
    <cellStyle name="Millares 3 2 11" xfId="97"/>
    <cellStyle name="Millares 3 2 12" xfId="111"/>
    <cellStyle name="Millares 3 2 13" xfId="125"/>
    <cellStyle name="Millares 3 2 14" xfId="140"/>
    <cellStyle name="Millares 3 2 15" xfId="199"/>
    <cellStyle name="Millares 3 2 16" xfId="202"/>
    <cellStyle name="Millares 3 2 17" xfId="255"/>
    <cellStyle name="Millares 3 2 2" xfId="8"/>
    <cellStyle name="Millares 3 2 3" xfId="14"/>
    <cellStyle name="Millares 3 2 4" xfId="15"/>
    <cellStyle name="Millares 3 2 5" xfId="16"/>
    <cellStyle name="Millares 3 2 6" xfId="17"/>
    <cellStyle name="Millares 3 2 7" xfId="18"/>
    <cellStyle name="Millares 3 2 8" xfId="19"/>
    <cellStyle name="Millares 3 2 9" xfId="86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Millares 4" xfId="75"/>
    <cellStyle name="Millares 5" xfId="71"/>
    <cellStyle name="Millares 6" xfId="27"/>
    <cellStyle name="Millares 6 10" xfId="93"/>
    <cellStyle name="Millares 6 11" xfId="95"/>
    <cellStyle name="Millares 6 12" xfId="92"/>
    <cellStyle name="Millares 6 13" xfId="96"/>
    <cellStyle name="Millares 6 14" xfId="201"/>
    <cellStyle name="Millares 6 15" xfId="200"/>
    <cellStyle name="Millares 6 16" xfId="256"/>
    <cellStyle name="Millares 6 2" xfId="28"/>
    <cellStyle name="Millares 6 3" xfId="29"/>
    <cellStyle name="Millares 6 4" xfId="30"/>
    <cellStyle name="Millares 6 5" xfId="31"/>
    <cellStyle name="Millares 6 6" xfId="32"/>
    <cellStyle name="Millares 6 7" xfId="33"/>
    <cellStyle name="Millares 6 8" xfId="34"/>
    <cellStyle name="Millares 6 9" xfId="94"/>
    <cellStyle name="Millares 7" xfId="35"/>
    <cellStyle name="Millares 8" xfId="9"/>
    <cellStyle name="Millares 9" xfId="77"/>
    <cellStyle name="Normal" xfId="0" builtinId="0"/>
    <cellStyle name="Normal 11" xfId="241"/>
    <cellStyle name="Normal 2" xfId="2"/>
    <cellStyle name="Normal 2 10" xfId="74"/>
    <cellStyle name="Normal 2 11" xfId="76"/>
    <cellStyle name="Normal 2 12" xfId="78"/>
    <cellStyle name="Normal 2 13" xfId="80"/>
    <cellStyle name="Normal 2 14" xfId="82"/>
    <cellStyle name="Normal 2 15" xfId="89"/>
    <cellStyle name="Normal 2 15 2" xfId="272"/>
    <cellStyle name="Normal 2 15 2 2" xfId="275"/>
    <cellStyle name="Normal 2 15 2 2 2" xfId="278"/>
    <cellStyle name="Normal 2 15 2 2 3" xfId="282"/>
    <cellStyle name="Normal 2 16" xfId="99"/>
    <cellStyle name="Normal 2 17" xfId="113"/>
    <cellStyle name="Normal 2 18" xfId="127"/>
    <cellStyle name="Normal 2 19" xfId="142"/>
    <cellStyle name="Normal 2 2" xfId="5"/>
    <cellStyle name="Normal 2 2 10" xfId="143"/>
    <cellStyle name="Normal 2 2 11" xfId="155"/>
    <cellStyle name="Normal 2 2 12" xfId="171"/>
    <cellStyle name="Normal 2 2 13" xfId="185"/>
    <cellStyle name="Normal 2 2 14" xfId="205"/>
    <cellStyle name="Normal 2 2 15" xfId="217"/>
    <cellStyle name="Normal 2 2 16" xfId="230"/>
    <cellStyle name="Normal 2 2 17" xfId="243"/>
    <cellStyle name="Normal 2 2 18" xfId="258"/>
    <cellStyle name="Normal 2 2 2" xfId="36"/>
    <cellStyle name="Normal 2 2 2 10" xfId="186"/>
    <cellStyle name="Normal 2 2 2 11" xfId="206"/>
    <cellStyle name="Normal 2 2 2 12" xfId="218"/>
    <cellStyle name="Normal 2 2 2 13" xfId="231"/>
    <cellStyle name="Normal 2 2 2 14" xfId="244"/>
    <cellStyle name="Normal 2 2 2 15" xfId="259"/>
    <cellStyle name="Normal 2 2 2 2" xfId="47"/>
    <cellStyle name="Normal 2 2 2 3" xfId="59"/>
    <cellStyle name="Normal 2 2 2 4" xfId="101"/>
    <cellStyle name="Normal 2 2 2 5" xfId="115"/>
    <cellStyle name="Normal 2 2 2 6" xfId="129"/>
    <cellStyle name="Normal 2 2 2 7" xfId="144"/>
    <cellStyle name="Normal 2 2 2 8" xfId="156"/>
    <cellStyle name="Normal 2 2 2 9" xfId="172"/>
    <cellStyle name="Normal 2 2 3" xfId="37"/>
    <cellStyle name="Normal 2 2 3 10" xfId="187"/>
    <cellStyle name="Normal 2 2 3 11" xfId="207"/>
    <cellStyle name="Normal 2 2 3 12" xfId="219"/>
    <cellStyle name="Normal 2 2 3 13" xfId="232"/>
    <cellStyle name="Normal 2 2 3 14" xfId="245"/>
    <cellStyle name="Normal 2 2 3 15" xfId="260"/>
    <cellStyle name="Normal 2 2 3 2" xfId="48"/>
    <cellStyle name="Normal 2 2 3 3" xfId="60"/>
    <cellStyle name="Normal 2 2 3 4" xfId="102"/>
    <cellStyle name="Normal 2 2 3 5" xfId="116"/>
    <cellStyle name="Normal 2 2 3 6" xfId="130"/>
    <cellStyle name="Normal 2 2 3 7" xfId="145"/>
    <cellStyle name="Normal 2 2 3 8" xfId="157"/>
    <cellStyle name="Normal 2 2 3 9" xfId="173"/>
    <cellStyle name="Normal 2 2 4" xfId="46"/>
    <cellStyle name="Normal 2 2 5" xfId="58"/>
    <cellStyle name="Normal 2 2 6" xfId="87"/>
    <cellStyle name="Normal 2 2 7" xfId="100"/>
    <cellStyle name="Normal 2 2 8" xfId="114"/>
    <cellStyle name="Normal 2 2 9" xfId="128"/>
    <cellStyle name="Normal 2 20" xfId="154"/>
    <cellStyle name="Normal 2 21" xfId="170"/>
    <cellStyle name="Normal 2 22" xfId="184"/>
    <cellStyle name="Normal 2 23" xfId="204"/>
    <cellStyle name="Normal 2 24" xfId="216"/>
    <cellStyle name="Normal 2 25" xfId="229"/>
    <cellStyle name="Normal 2 26" xfId="242"/>
    <cellStyle name="Normal 2 27" xfId="257"/>
    <cellStyle name="Normal 2 3" xfId="7"/>
    <cellStyle name="Normal 2 3 10" xfId="146"/>
    <cellStyle name="Normal 2 3 11" xfId="158"/>
    <cellStyle name="Normal 2 3 12" xfId="174"/>
    <cellStyle name="Normal 2 3 13" xfId="188"/>
    <cellStyle name="Normal 2 3 14" xfId="208"/>
    <cellStyle name="Normal 2 3 15" xfId="220"/>
    <cellStyle name="Normal 2 3 16" xfId="233"/>
    <cellStyle name="Normal 2 3 17" xfId="246"/>
    <cellStyle name="Normal 2 3 18" xfId="261"/>
    <cellStyle name="Normal 2 3 2" xfId="38"/>
    <cellStyle name="Normal 2 3 2 10" xfId="189"/>
    <cellStyle name="Normal 2 3 2 11" xfId="209"/>
    <cellStyle name="Normal 2 3 2 12" xfId="221"/>
    <cellStyle name="Normal 2 3 2 13" xfId="234"/>
    <cellStyle name="Normal 2 3 2 14" xfId="247"/>
    <cellStyle name="Normal 2 3 2 15" xfId="262"/>
    <cellStyle name="Normal 2 3 2 2" xfId="50"/>
    <cellStyle name="Normal 2 3 2 3" xfId="62"/>
    <cellStyle name="Normal 2 3 2 4" xfId="104"/>
    <cellStyle name="Normal 2 3 2 5" xfId="118"/>
    <cellStyle name="Normal 2 3 2 6" xfId="132"/>
    <cellStyle name="Normal 2 3 2 7" xfId="147"/>
    <cellStyle name="Normal 2 3 2 8" xfId="159"/>
    <cellStyle name="Normal 2 3 2 9" xfId="175"/>
    <cellStyle name="Normal 2 3 3" xfId="39"/>
    <cellStyle name="Normal 2 3 3 10" xfId="190"/>
    <cellStyle name="Normal 2 3 3 11" xfId="210"/>
    <cellStyle name="Normal 2 3 3 12" xfId="222"/>
    <cellStyle name="Normal 2 3 3 13" xfId="235"/>
    <cellStyle name="Normal 2 3 3 14" xfId="248"/>
    <cellStyle name="Normal 2 3 3 15" xfId="263"/>
    <cellStyle name="Normal 2 3 3 2" xfId="51"/>
    <cellStyle name="Normal 2 3 3 3" xfId="63"/>
    <cellStyle name="Normal 2 3 3 4" xfId="105"/>
    <cellStyle name="Normal 2 3 3 5" xfId="119"/>
    <cellStyle name="Normal 2 3 3 6" xfId="133"/>
    <cellStyle name="Normal 2 3 3 7" xfId="148"/>
    <cellStyle name="Normal 2 3 3 8" xfId="160"/>
    <cellStyle name="Normal 2 3 3 9" xfId="176"/>
    <cellStyle name="Normal 2 3 4" xfId="49"/>
    <cellStyle name="Normal 2 3 5" xfId="61"/>
    <cellStyle name="Normal 2 3 6" xfId="84"/>
    <cellStyle name="Normal 2 3 7" xfId="103"/>
    <cellStyle name="Normal 2 3 8" xfId="117"/>
    <cellStyle name="Normal 2 3 9" xfId="131"/>
    <cellStyle name="Normal 2 4" xfId="6"/>
    <cellStyle name="Normal 2 4 10" xfId="149"/>
    <cellStyle name="Normal 2 4 11" xfId="161"/>
    <cellStyle name="Normal 2 4 12" xfId="177"/>
    <cellStyle name="Normal 2 4 13" xfId="191"/>
    <cellStyle name="Normal 2 4 14" xfId="211"/>
    <cellStyle name="Normal 2 4 15" xfId="223"/>
    <cellStyle name="Normal 2 4 16" xfId="236"/>
    <cellStyle name="Normal 2 4 17" xfId="249"/>
    <cellStyle name="Normal 2 4 18" xfId="264"/>
    <cellStyle name="Normal 2 4 2" xfId="40"/>
    <cellStyle name="Normal 2 4 2 10" xfId="192"/>
    <cellStyle name="Normal 2 4 2 11" xfId="212"/>
    <cellStyle name="Normal 2 4 2 12" xfId="224"/>
    <cellStyle name="Normal 2 4 2 13" xfId="237"/>
    <cellStyle name="Normal 2 4 2 14" xfId="250"/>
    <cellStyle name="Normal 2 4 2 15" xfId="265"/>
    <cellStyle name="Normal 2 4 2 2" xfId="53"/>
    <cellStyle name="Normal 2 4 2 3" xfId="65"/>
    <cellStyle name="Normal 2 4 2 4" xfId="107"/>
    <cellStyle name="Normal 2 4 2 5" xfId="121"/>
    <cellStyle name="Normal 2 4 2 6" xfId="135"/>
    <cellStyle name="Normal 2 4 2 7" xfId="150"/>
    <cellStyle name="Normal 2 4 2 8" xfId="162"/>
    <cellStyle name="Normal 2 4 2 9" xfId="178"/>
    <cellStyle name="Normal 2 4 3" xfId="41"/>
    <cellStyle name="Normal 2 4 3 10" xfId="193"/>
    <cellStyle name="Normal 2 4 3 11" xfId="213"/>
    <cellStyle name="Normal 2 4 3 12" xfId="225"/>
    <cellStyle name="Normal 2 4 3 13" xfId="238"/>
    <cellStyle name="Normal 2 4 3 14" xfId="251"/>
    <cellStyle name="Normal 2 4 3 15" xfId="266"/>
    <cellStyle name="Normal 2 4 3 2" xfId="54"/>
    <cellStyle name="Normal 2 4 3 3" xfId="66"/>
    <cellStyle name="Normal 2 4 3 4" xfId="108"/>
    <cellStyle name="Normal 2 4 3 5" xfId="122"/>
    <cellStyle name="Normal 2 4 3 6" xfId="136"/>
    <cellStyle name="Normal 2 4 3 7" xfId="151"/>
    <cellStyle name="Normal 2 4 3 8" xfId="163"/>
    <cellStyle name="Normal 2 4 3 9" xfId="179"/>
    <cellStyle name="Normal 2 4 4" xfId="52"/>
    <cellStyle name="Normal 2 4 5" xfId="64"/>
    <cellStyle name="Normal 2 4 6" xfId="85"/>
    <cellStyle name="Normal 2 4 7" xfId="106"/>
    <cellStyle name="Normal 2 4 8" xfId="120"/>
    <cellStyle name="Normal 2 4 9" xfId="134"/>
    <cellStyle name="Normal 2 5" xfId="42"/>
    <cellStyle name="Normal 2 5 10" xfId="194"/>
    <cellStyle name="Normal 2 5 11" xfId="214"/>
    <cellStyle name="Normal 2 5 12" xfId="226"/>
    <cellStyle name="Normal 2 5 13" xfId="239"/>
    <cellStyle name="Normal 2 5 14" xfId="252"/>
    <cellStyle name="Normal 2 5 15" xfId="267"/>
    <cellStyle name="Normal 2 5 2" xfId="55"/>
    <cellStyle name="Normal 2 5 3" xfId="67"/>
    <cellStyle name="Normal 2 5 4" xfId="109"/>
    <cellStyle name="Normal 2 5 5" xfId="123"/>
    <cellStyle name="Normal 2 5 6" xfId="137"/>
    <cellStyle name="Normal 2 5 7" xfId="152"/>
    <cellStyle name="Normal 2 5 8" xfId="164"/>
    <cellStyle name="Normal 2 5 9" xfId="180"/>
    <cellStyle name="Normal 2 6" xfId="43"/>
    <cellStyle name="Normal 2 6 10" xfId="195"/>
    <cellStyle name="Normal 2 6 11" xfId="215"/>
    <cellStyle name="Normal 2 6 12" xfId="227"/>
    <cellStyle name="Normal 2 6 13" xfId="240"/>
    <cellStyle name="Normal 2 6 14" xfId="253"/>
    <cellStyle name="Normal 2 6 15" xfId="268"/>
    <cellStyle name="Normal 2 6 2" xfId="56"/>
    <cellStyle name="Normal 2 6 3" xfId="68"/>
    <cellStyle name="Normal 2 6 4" xfId="110"/>
    <cellStyle name="Normal 2 6 5" xfId="124"/>
    <cellStyle name="Normal 2 6 6" xfId="138"/>
    <cellStyle name="Normal 2 6 7" xfId="153"/>
    <cellStyle name="Normal 2 6 8" xfId="165"/>
    <cellStyle name="Normal 2 6 9" xfId="181"/>
    <cellStyle name="Normal 2 7" xfId="45"/>
    <cellStyle name="Normal 2 8" xfId="57"/>
    <cellStyle name="Normal 2 8 2" xfId="72"/>
    <cellStyle name="Normal 2 9" xfId="73"/>
    <cellStyle name="Normal 3" xfId="44"/>
    <cellStyle name="Normal 4" xfId="70"/>
    <cellStyle name="Normal 5" xfId="69"/>
    <cellStyle name="Normal 6" xfId="167"/>
    <cellStyle name="Normal 7" xfId="168"/>
    <cellStyle name="Normal 8" xfId="182"/>
    <cellStyle name="Normal 9" xfId="196"/>
    <cellStyle name="Normal 9 2" xfId="269"/>
    <cellStyle name="Normal 9 2 2" xfId="273"/>
    <cellStyle name="Normal 9 2 2 2" xfId="276"/>
    <cellStyle name="Normal 9 2 2 3" xfId="2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ver.local\dfs\Finanzas\Contabilidad\2013\Cierre%20de%20mes%202013\Estados%20Financieros%202013\Flujos%202013\Flujo%20Juni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Reportes\Informes\Flu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Reporte"/>
      <sheetName val="Reporte2"/>
      <sheetName val="Estado de Flujo"/>
    </sheetNames>
    <sheetDataSet>
      <sheetData sheetId="0"/>
      <sheetData sheetId="1"/>
      <sheetData sheetId="2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>
        <row r="9">
          <cell r="B9">
            <v>55898479.289999999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ASM"/>
      <sheetName val="ASM_"/>
      <sheetName val="Plantilla Liquidez Financiera"/>
      <sheetName val="Reporte"/>
      <sheetName val="Reporte2"/>
      <sheetName val="Estado de Flujo"/>
      <sheetName val="Estado de Flujo (2)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  <cell r="D127" t="str">
            <v xml:space="preserve"> 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  <cell r="D151" t="str">
            <v>s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63"/>
  <sheetViews>
    <sheetView workbookViewId="0">
      <selection activeCell="B3" sqref="B3:E3"/>
    </sheetView>
  </sheetViews>
  <sheetFormatPr defaultColWidth="11" defaultRowHeight="12.75" x14ac:dyDescent="0.2"/>
  <cols>
    <col min="1" max="1" width="1.85546875" style="1" customWidth="1"/>
    <col min="2" max="2" width="44.28515625" style="1" customWidth="1"/>
    <col min="3" max="3" width="15.5703125" style="1" customWidth="1"/>
    <col min="4" max="4" width="6.5703125" style="44" customWidth="1"/>
    <col min="5" max="5" width="18.42578125" style="1" bestFit="1" customWidth="1"/>
    <col min="6" max="6" width="11.85546875" style="1" bestFit="1" customWidth="1"/>
    <col min="7" max="7" width="24.28515625" style="1" customWidth="1"/>
    <col min="8" max="16384" width="11" style="1"/>
  </cols>
  <sheetData>
    <row r="3" spans="2:10" ht="18.75" x14ac:dyDescent="0.3">
      <c r="B3" s="148" t="s">
        <v>161</v>
      </c>
      <c r="C3" s="148"/>
      <c r="D3" s="148"/>
      <c r="E3" s="148"/>
    </row>
    <row r="4" spans="2:10" x14ac:dyDescent="0.2">
      <c r="B4" s="149" t="s">
        <v>112</v>
      </c>
      <c r="C4" s="149"/>
      <c r="D4" s="149"/>
      <c r="E4" s="149"/>
      <c r="F4" s="33"/>
      <c r="G4" s="33"/>
      <c r="H4" s="33"/>
      <c r="I4" s="33"/>
      <c r="J4" s="33"/>
    </row>
    <row r="5" spans="2:10" x14ac:dyDescent="0.2">
      <c r="B5" s="150" t="s">
        <v>149</v>
      </c>
      <c r="C5" s="150"/>
      <c r="D5" s="150"/>
      <c r="E5" s="150"/>
      <c r="F5" s="33"/>
      <c r="G5" s="33"/>
      <c r="H5" s="33"/>
      <c r="I5" s="33"/>
      <c r="J5" s="33"/>
    </row>
    <row r="6" spans="2:10" x14ac:dyDescent="0.2">
      <c r="B6" s="149" t="s">
        <v>77</v>
      </c>
      <c r="C6" s="149"/>
      <c r="D6" s="149"/>
      <c r="E6" s="149"/>
      <c r="F6" s="33"/>
      <c r="G6" s="33"/>
      <c r="H6" s="33"/>
      <c r="I6" s="33"/>
      <c r="J6" s="33"/>
    </row>
    <row r="7" spans="2:10" x14ac:dyDescent="0.2">
      <c r="C7" s="2"/>
      <c r="D7" s="2"/>
      <c r="E7" s="16"/>
    </row>
    <row r="8" spans="2:10" x14ac:dyDescent="0.2">
      <c r="C8" s="87" t="s">
        <v>147</v>
      </c>
      <c r="D8" s="2"/>
      <c r="E8" s="87" t="s">
        <v>142</v>
      </c>
    </row>
    <row r="9" spans="2:10" ht="15.75" x14ac:dyDescent="0.25">
      <c r="B9" s="3" t="s">
        <v>4</v>
      </c>
      <c r="C9" s="36" t="s">
        <v>150</v>
      </c>
      <c r="D9" s="51"/>
      <c r="E9" s="36" t="s">
        <v>150</v>
      </c>
    </row>
    <row r="10" spans="2:10" x14ac:dyDescent="0.2">
      <c r="C10" s="2"/>
      <c r="D10" s="2"/>
      <c r="E10" s="16"/>
    </row>
    <row r="11" spans="2:10" x14ac:dyDescent="0.2">
      <c r="B11" s="5" t="s">
        <v>14</v>
      </c>
      <c r="C11" s="2"/>
      <c r="D11" s="2"/>
      <c r="E11" s="16"/>
    </row>
    <row r="12" spans="2:10" x14ac:dyDescent="0.2">
      <c r="B12" s="1" t="s">
        <v>15</v>
      </c>
      <c r="C12" s="39">
        <v>161322600</v>
      </c>
      <c r="D12" s="2"/>
      <c r="E12" s="39">
        <v>169453286</v>
      </c>
      <c r="F12" s="20"/>
      <c r="G12" s="133"/>
    </row>
    <row r="13" spans="2:10" x14ac:dyDescent="0.2">
      <c r="B13" s="1" t="s">
        <v>16</v>
      </c>
      <c r="C13" s="39">
        <v>735634725</v>
      </c>
      <c r="D13" s="2"/>
      <c r="E13" s="39">
        <v>690756049</v>
      </c>
      <c r="G13" s="133"/>
    </row>
    <row r="14" spans="2:10" x14ac:dyDescent="0.2">
      <c r="B14" s="1" t="s">
        <v>17</v>
      </c>
      <c r="C14" s="39">
        <v>56132035</v>
      </c>
      <c r="D14" s="2"/>
      <c r="E14" s="39">
        <v>122700656</v>
      </c>
      <c r="G14" s="133"/>
    </row>
    <row r="15" spans="2:10" x14ac:dyDescent="0.2">
      <c r="B15" s="6" t="s">
        <v>64</v>
      </c>
      <c r="C15" s="39">
        <v>24072982</v>
      </c>
      <c r="D15" s="2"/>
      <c r="E15" s="39">
        <v>13467484</v>
      </c>
      <c r="G15" s="133"/>
    </row>
    <row r="16" spans="2:10" x14ac:dyDescent="0.2">
      <c r="B16" s="1" t="s">
        <v>58</v>
      </c>
      <c r="C16" s="39">
        <v>14105295</v>
      </c>
      <c r="D16" s="2"/>
      <c r="E16" s="39">
        <v>11062426</v>
      </c>
      <c r="G16" s="133"/>
    </row>
    <row r="17" spans="2:7" x14ac:dyDescent="0.2">
      <c r="C17" s="56">
        <f>SUM(C12:C16)</f>
        <v>991267637</v>
      </c>
      <c r="D17" s="2"/>
      <c r="E17" s="56">
        <f>SUM(E12:E16)</f>
        <v>1007439901</v>
      </c>
      <c r="G17" s="133"/>
    </row>
    <row r="18" spans="2:7" x14ac:dyDescent="0.2">
      <c r="B18" s="5" t="s">
        <v>65</v>
      </c>
      <c r="C18" s="43"/>
      <c r="D18" s="2"/>
      <c r="E18" s="43"/>
      <c r="G18" s="131"/>
    </row>
    <row r="19" spans="2:7" x14ac:dyDescent="0.2">
      <c r="B19" s="1" t="s">
        <v>66</v>
      </c>
      <c r="C19" s="39">
        <v>2325860051</v>
      </c>
      <c r="D19" s="2"/>
      <c r="E19" s="39">
        <v>1819757890</v>
      </c>
      <c r="G19" s="133"/>
    </row>
    <row r="20" spans="2:7" x14ac:dyDescent="0.2">
      <c r="B20" s="1" t="s">
        <v>5</v>
      </c>
      <c r="C20" s="39">
        <v>82866072</v>
      </c>
      <c r="D20" s="2"/>
      <c r="E20" s="39">
        <v>62101409</v>
      </c>
      <c r="G20" s="133"/>
    </row>
    <row r="21" spans="2:7" x14ac:dyDescent="0.2">
      <c r="B21" s="1" t="s">
        <v>67</v>
      </c>
      <c r="C21" s="53">
        <v>-3406010</v>
      </c>
      <c r="D21" s="2"/>
      <c r="E21" s="53">
        <v>-4721336</v>
      </c>
      <c r="G21" s="134"/>
    </row>
    <row r="22" spans="2:7" x14ac:dyDescent="0.2">
      <c r="C22" s="56">
        <f>SUM(C19:C21)</f>
        <v>2405320113</v>
      </c>
      <c r="D22" s="2"/>
      <c r="E22" s="56">
        <f>SUM(E19:E21)</f>
        <v>1877137963</v>
      </c>
      <c r="G22" s="133"/>
    </row>
    <row r="23" spans="2:7" x14ac:dyDescent="0.2">
      <c r="C23" s="43"/>
      <c r="D23" s="2"/>
      <c r="E23" s="43"/>
      <c r="G23" s="131"/>
    </row>
    <row r="24" spans="2:7" x14ac:dyDescent="0.2">
      <c r="B24" s="5" t="s">
        <v>18</v>
      </c>
      <c r="C24" s="43"/>
      <c r="D24" s="2"/>
      <c r="E24" s="43"/>
      <c r="G24" s="131"/>
    </row>
    <row r="25" spans="2:7" x14ac:dyDescent="0.2">
      <c r="B25" s="1" t="s">
        <v>19</v>
      </c>
      <c r="C25" s="40">
        <v>5209041846</v>
      </c>
      <c r="D25" s="2"/>
      <c r="E25" s="40">
        <v>5100100174</v>
      </c>
      <c r="G25" s="133"/>
    </row>
    <row r="26" spans="2:7" x14ac:dyDescent="0.2">
      <c r="B26" s="1" t="s">
        <v>20</v>
      </c>
      <c r="C26" s="40">
        <v>132333949</v>
      </c>
      <c r="D26" s="2"/>
      <c r="E26" s="40">
        <v>61571139</v>
      </c>
      <c r="G26" s="133"/>
    </row>
    <row r="27" spans="2:7" x14ac:dyDescent="0.2">
      <c r="B27" s="1" t="s">
        <v>59</v>
      </c>
      <c r="C27" s="40">
        <v>6750355</v>
      </c>
      <c r="D27" s="2"/>
      <c r="E27" s="40">
        <v>7926880</v>
      </c>
      <c r="G27" s="133"/>
    </row>
    <row r="28" spans="2:7" x14ac:dyDescent="0.2">
      <c r="B28" s="1" t="s">
        <v>5</v>
      </c>
      <c r="C28" s="40">
        <v>66039106</v>
      </c>
      <c r="D28" s="2"/>
      <c r="E28" s="40">
        <v>62623559</v>
      </c>
      <c r="G28" s="133"/>
    </row>
    <row r="29" spans="2:7" x14ac:dyDescent="0.2">
      <c r="B29" s="1" t="s">
        <v>21</v>
      </c>
      <c r="C29" s="54">
        <v>-138600151</v>
      </c>
      <c r="D29" s="2"/>
      <c r="E29" s="54">
        <v>-95077552</v>
      </c>
      <c r="G29" s="134"/>
    </row>
    <row r="30" spans="2:7" x14ac:dyDescent="0.2">
      <c r="C30" s="56">
        <f>SUM(C25:C29)</f>
        <v>5275565105</v>
      </c>
      <c r="D30" s="2"/>
      <c r="E30" s="56">
        <f>SUM(E25:E29)</f>
        <v>5137144200</v>
      </c>
      <c r="G30" s="133"/>
    </row>
    <row r="31" spans="2:7" x14ac:dyDescent="0.2">
      <c r="B31" s="5" t="s">
        <v>22</v>
      </c>
      <c r="C31" s="43"/>
      <c r="D31" s="2"/>
      <c r="E31" s="43"/>
      <c r="G31" s="131"/>
    </row>
    <row r="32" spans="2:7" x14ac:dyDescent="0.2">
      <c r="B32" s="1" t="s">
        <v>22</v>
      </c>
      <c r="C32" s="41">
        <v>39909213</v>
      </c>
      <c r="D32" s="2"/>
      <c r="E32" s="41">
        <v>12253110</v>
      </c>
      <c r="G32" s="133"/>
    </row>
    <row r="33" spans="2:7" x14ac:dyDescent="0.2">
      <c r="C33" s="43"/>
      <c r="D33" s="2"/>
      <c r="E33" s="43"/>
      <c r="G33" s="131"/>
    </row>
    <row r="34" spans="2:7" x14ac:dyDescent="0.2">
      <c r="B34" s="7" t="s">
        <v>23</v>
      </c>
      <c r="C34" s="43"/>
      <c r="D34" s="2"/>
      <c r="E34" s="43"/>
      <c r="G34" s="131"/>
    </row>
    <row r="35" spans="2:7" x14ac:dyDescent="0.2">
      <c r="B35" s="6" t="s">
        <v>23</v>
      </c>
      <c r="C35" s="39">
        <v>89742638</v>
      </c>
      <c r="D35" s="2"/>
      <c r="E35" s="39">
        <v>164083730</v>
      </c>
      <c r="G35" s="133"/>
    </row>
    <row r="36" spans="2:7" x14ac:dyDescent="0.2">
      <c r="B36" s="1" t="s">
        <v>121</v>
      </c>
      <c r="C36" s="53">
        <v>-52425688</v>
      </c>
      <c r="D36" s="2"/>
      <c r="E36" s="53">
        <v>-66319606</v>
      </c>
      <c r="G36" s="134"/>
    </row>
    <row r="37" spans="2:7" x14ac:dyDescent="0.2">
      <c r="C37" s="56">
        <f>SUM(C35:C36)</f>
        <v>37316950</v>
      </c>
      <c r="D37" s="2"/>
      <c r="E37" s="56">
        <f>SUM(E35:E36)</f>
        <v>97764124</v>
      </c>
      <c r="G37" s="133"/>
    </row>
    <row r="38" spans="2:7" x14ac:dyDescent="0.2">
      <c r="C38" s="43"/>
      <c r="D38" s="2"/>
      <c r="E38" s="43"/>
      <c r="G38" s="131"/>
    </row>
    <row r="39" spans="2:7" x14ac:dyDescent="0.2">
      <c r="B39" s="7" t="s">
        <v>62</v>
      </c>
      <c r="C39" s="39"/>
      <c r="D39" s="2"/>
      <c r="E39" s="39"/>
      <c r="G39" s="133"/>
    </row>
    <row r="40" spans="2:7" x14ac:dyDescent="0.2">
      <c r="B40" s="6" t="s">
        <v>62</v>
      </c>
      <c r="C40" s="39">
        <v>357550</v>
      </c>
      <c r="D40" s="2"/>
      <c r="E40" s="39">
        <v>357550</v>
      </c>
      <c r="G40" s="133"/>
    </row>
    <row r="41" spans="2:7" x14ac:dyDescent="0.2">
      <c r="B41" s="1" t="s">
        <v>74</v>
      </c>
      <c r="C41" s="53">
        <v>-3575</v>
      </c>
      <c r="D41" s="2"/>
      <c r="E41" s="53">
        <v>-3575</v>
      </c>
      <c r="G41" s="134"/>
    </row>
    <row r="42" spans="2:7" x14ac:dyDescent="0.2">
      <c r="C42" s="56">
        <f>SUM(C40:C41)</f>
        <v>353975</v>
      </c>
      <c r="D42" s="2"/>
      <c r="E42" s="56">
        <f>SUM(E40:E41)</f>
        <v>353975</v>
      </c>
      <c r="G42" s="133"/>
    </row>
    <row r="43" spans="2:7" x14ac:dyDescent="0.2">
      <c r="C43" s="43"/>
      <c r="D43" s="2"/>
      <c r="E43" s="43"/>
      <c r="G43" s="131"/>
    </row>
    <row r="44" spans="2:7" x14ac:dyDescent="0.2">
      <c r="B44" s="5" t="s">
        <v>24</v>
      </c>
      <c r="C44" s="43"/>
      <c r="D44" s="2"/>
      <c r="E44" s="43"/>
      <c r="G44" s="131"/>
    </row>
    <row r="45" spans="2:7" x14ac:dyDescent="0.2">
      <c r="B45" s="6" t="s">
        <v>24</v>
      </c>
      <c r="C45" s="39">
        <v>384678779</v>
      </c>
      <c r="D45" s="2"/>
      <c r="E45" s="39">
        <v>361022527</v>
      </c>
      <c r="G45" s="133"/>
    </row>
    <row r="46" spans="2:7" x14ac:dyDescent="0.2">
      <c r="B46" s="1" t="s">
        <v>25</v>
      </c>
      <c r="C46" s="53">
        <v>-71948723</v>
      </c>
      <c r="D46" s="2"/>
      <c r="E46" s="53">
        <v>-55447567</v>
      </c>
      <c r="G46" s="134"/>
    </row>
    <row r="47" spans="2:7" x14ac:dyDescent="0.2">
      <c r="C47" s="56">
        <f>SUM(C45:C46)</f>
        <v>312730056</v>
      </c>
      <c r="D47" s="2"/>
      <c r="E47" s="56">
        <f>SUM(E45:E46)</f>
        <v>305574960</v>
      </c>
      <c r="G47" s="133"/>
    </row>
    <row r="48" spans="2:7" x14ac:dyDescent="0.2">
      <c r="B48" s="5" t="s">
        <v>6</v>
      </c>
      <c r="C48" s="43"/>
      <c r="D48" s="2"/>
      <c r="E48" s="43"/>
      <c r="G48" s="131"/>
    </row>
    <row r="49" spans="2:7" x14ac:dyDescent="0.2">
      <c r="B49" s="1" t="s">
        <v>26</v>
      </c>
      <c r="C49" s="39">
        <v>78106661</v>
      </c>
      <c r="D49" s="2"/>
      <c r="E49" s="39">
        <v>78081720</v>
      </c>
      <c r="G49" s="133"/>
    </row>
    <row r="50" spans="2:7" x14ac:dyDescent="0.2">
      <c r="B50" s="1" t="s">
        <v>75</v>
      </c>
      <c r="C50" s="39">
        <v>7869527</v>
      </c>
      <c r="D50" s="2"/>
      <c r="E50" s="39">
        <v>7869527</v>
      </c>
      <c r="G50" s="133"/>
    </row>
    <row r="51" spans="2:7" x14ac:dyDescent="0.2">
      <c r="B51" s="1" t="s">
        <v>27</v>
      </c>
      <c r="C51" s="39">
        <v>12562239</v>
      </c>
      <c r="D51" s="2"/>
      <c r="E51" s="39">
        <v>20183465</v>
      </c>
      <c r="G51" s="133"/>
    </row>
    <row r="52" spans="2:7" x14ac:dyDescent="0.2">
      <c r="B52" s="1" t="s">
        <v>76</v>
      </c>
      <c r="C52" s="53">
        <v>-4255303</v>
      </c>
      <c r="D52" s="2"/>
      <c r="E52" s="53">
        <v>-2681397</v>
      </c>
      <c r="G52" s="134"/>
    </row>
    <row r="53" spans="2:7" x14ac:dyDescent="0.2">
      <c r="C53" s="56">
        <f>SUM(C49:C52)</f>
        <v>94283124</v>
      </c>
      <c r="D53" s="47"/>
      <c r="E53" s="56">
        <f>SUM(E49:E52)</f>
        <v>103453315</v>
      </c>
      <c r="G53" s="133"/>
    </row>
    <row r="54" spans="2:7" x14ac:dyDescent="0.2">
      <c r="C54" s="43"/>
      <c r="D54" s="47"/>
      <c r="E54" s="43"/>
      <c r="G54" s="131"/>
    </row>
    <row r="55" spans="2:7" ht="13.5" thickBot="1" x14ac:dyDescent="0.25">
      <c r="B55" s="7" t="s">
        <v>7</v>
      </c>
      <c r="C55" s="55">
        <f>SUM(C17+C22+C30+C32+C37+C42+C47+C53)</f>
        <v>9156746173</v>
      </c>
      <c r="D55" s="48"/>
      <c r="E55" s="55">
        <f>SUM(E17+E22+E30+E32+E37+E42+E47+E53)</f>
        <v>8541121548</v>
      </c>
      <c r="G55" s="132"/>
    </row>
    <row r="56" spans="2:7" ht="13.5" thickTop="1" x14ac:dyDescent="0.2">
      <c r="C56" s="43"/>
      <c r="E56" s="43"/>
      <c r="G56" s="131"/>
    </row>
    <row r="57" spans="2:7" x14ac:dyDescent="0.2">
      <c r="B57" s="1" t="s">
        <v>60</v>
      </c>
      <c r="C57" s="39">
        <v>682002564</v>
      </c>
      <c r="D57" s="45"/>
      <c r="E57" s="39">
        <v>674176647</v>
      </c>
      <c r="G57" s="133"/>
    </row>
    <row r="58" spans="2:7" x14ac:dyDescent="0.2">
      <c r="B58" s="1" t="s">
        <v>28</v>
      </c>
      <c r="C58" s="39">
        <v>23157734695</v>
      </c>
      <c r="D58" s="45"/>
      <c r="E58" s="39">
        <v>21519446263</v>
      </c>
      <c r="G58" s="133"/>
    </row>
    <row r="59" spans="2:7" x14ac:dyDescent="0.2">
      <c r="D59" s="49"/>
      <c r="E59" s="10"/>
    </row>
    <row r="60" spans="2:7" x14ac:dyDescent="0.2">
      <c r="C60" s="20"/>
      <c r="D60" s="49"/>
      <c r="E60" s="10"/>
    </row>
    <row r="61" spans="2:7" x14ac:dyDescent="0.2">
      <c r="C61" s="20"/>
    </row>
    <row r="62" spans="2:7" x14ac:dyDescent="0.2">
      <c r="C62" s="48"/>
    </row>
    <row r="63" spans="2:7" ht="15" x14ac:dyDescent="0.3">
      <c r="B63" s="11"/>
      <c r="C63" s="11"/>
      <c r="D63" s="50"/>
      <c r="E63" s="11"/>
    </row>
  </sheetData>
  <mergeCells count="4">
    <mergeCell ref="B3:E3"/>
    <mergeCell ref="B4:E4"/>
    <mergeCell ref="B5:E5"/>
    <mergeCell ref="B6:E6"/>
  </mergeCells>
  <phoneticPr fontId="0" type="noConversion"/>
  <printOptions horizontalCentered="1"/>
  <pageMargins left="0.43" right="0.6" top="0.89" bottom="0.36" header="0.71" footer="0"/>
  <pageSetup scale="94" firstPageNumber="0" orientation="portrait" r:id="rId1"/>
  <headerFooter alignWithMargins="0"/>
  <ignoredErrors>
    <ignoredError sqref="E8 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workbookViewId="0">
      <selection activeCell="B4" sqref="B4:E4"/>
    </sheetView>
  </sheetViews>
  <sheetFormatPr defaultColWidth="11" defaultRowHeight="12.75" x14ac:dyDescent="0.2"/>
  <cols>
    <col min="1" max="1" width="1.85546875" style="1" customWidth="1"/>
    <col min="2" max="2" width="49.42578125" style="1" customWidth="1"/>
    <col min="3" max="3" width="17.85546875" style="1" customWidth="1"/>
    <col min="4" max="4" width="7" style="44" customWidth="1"/>
    <col min="5" max="5" width="16.85546875" style="1" customWidth="1"/>
    <col min="6" max="6" width="11" style="1"/>
    <col min="7" max="7" width="13.85546875" style="1" bestFit="1" customWidth="1"/>
    <col min="8" max="16384" width="11" style="1"/>
  </cols>
  <sheetData>
    <row r="4" spans="2:5" ht="18.75" x14ac:dyDescent="0.3">
      <c r="B4" s="148" t="s">
        <v>161</v>
      </c>
      <c r="C4" s="148"/>
      <c r="D4" s="148"/>
      <c r="E4" s="148"/>
    </row>
    <row r="5" spans="2:5" x14ac:dyDescent="0.2">
      <c r="B5" s="149" t="s">
        <v>112</v>
      </c>
      <c r="C5" s="149"/>
      <c r="D5" s="149"/>
      <c r="E5" s="149"/>
    </row>
    <row r="6" spans="2:5" x14ac:dyDescent="0.2">
      <c r="B6" s="150" t="s">
        <v>151</v>
      </c>
      <c r="C6" s="150"/>
      <c r="D6" s="150"/>
      <c r="E6" s="150"/>
    </row>
    <row r="7" spans="2:5" x14ac:dyDescent="0.2">
      <c r="B7" s="149" t="s">
        <v>77</v>
      </c>
      <c r="C7" s="149"/>
      <c r="D7" s="149"/>
      <c r="E7" s="149"/>
    </row>
    <row r="8" spans="2:5" ht="15" customHeight="1" x14ac:dyDescent="0.2"/>
    <row r="9" spans="2:5" ht="15" customHeight="1" x14ac:dyDescent="0.2">
      <c r="C9" s="36">
        <v>2017</v>
      </c>
      <c r="E9" s="36">
        <v>2016</v>
      </c>
    </row>
    <row r="10" spans="2:5" x14ac:dyDescent="0.2">
      <c r="B10" s="5" t="s">
        <v>57</v>
      </c>
      <c r="C10" s="36" t="s">
        <v>150</v>
      </c>
      <c r="D10" s="37"/>
      <c r="E10" s="36" t="s">
        <v>150</v>
      </c>
    </row>
    <row r="12" spans="2:5" ht="15.75" x14ac:dyDescent="0.25">
      <c r="B12" s="5" t="s">
        <v>29</v>
      </c>
      <c r="D12" s="4"/>
    </row>
    <row r="13" spans="2:5" ht="15.75" x14ac:dyDescent="0.25">
      <c r="B13" s="5"/>
      <c r="D13" s="4"/>
    </row>
    <row r="14" spans="2:5" x14ac:dyDescent="0.2">
      <c r="B14" s="5" t="s">
        <v>30</v>
      </c>
      <c r="D14" s="2"/>
    </row>
    <row r="15" spans="2:5" x14ac:dyDescent="0.2">
      <c r="B15" s="1" t="s">
        <v>31</v>
      </c>
      <c r="C15" s="16">
        <v>2217291777</v>
      </c>
      <c r="D15" s="2"/>
      <c r="E15" s="16">
        <v>2281138163</v>
      </c>
    </row>
    <row r="16" spans="2:5" x14ac:dyDescent="0.2">
      <c r="B16" s="1" t="s">
        <v>32</v>
      </c>
      <c r="C16" s="16">
        <v>187568</v>
      </c>
      <c r="D16" s="2"/>
      <c r="E16" s="16">
        <v>187568</v>
      </c>
    </row>
    <row r="17" spans="2:7" x14ac:dyDescent="0.2">
      <c r="B17" s="1" t="s">
        <v>33</v>
      </c>
      <c r="C17" s="17">
        <v>19648</v>
      </c>
      <c r="D17" s="2"/>
      <c r="E17" s="17">
        <v>19224</v>
      </c>
    </row>
    <row r="18" spans="2:7" x14ac:dyDescent="0.2">
      <c r="C18" s="52">
        <f>SUM(C15:C17)</f>
        <v>2217498993</v>
      </c>
      <c r="D18" s="2"/>
      <c r="E18" s="52">
        <f>SUM(E15:E17)</f>
        <v>2281344955</v>
      </c>
    </row>
    <row r="19" spans="2:7" x14ac:dyDescent="0.2">
      <c r="C19" s="16"/>
      <c r="D19" s="2"/>
      <c r="E19" s="16"/>
    </row>
    <row r="20" spans="2:7" x14ac:dyDescent="0.2">
      <c r="B20" s="5" t="s">
        <v>120</v>
      </c>
      <c r="C20" s="16"/>
      <c r="D20" s="2"/>
      <c r="E20" s="16"/>
    </row>
    <row r="21" spans="2:7" x14ac:dyDescent="0.2">
      <c r="B21" s="1" t="s">
        <v>79</v>
      </c>
      <c r="C21" s="16">
        <v>28361878</v>
      </c>
      <c r="D21" s="16"/>
      <c r="E21" s="16">
        <v>18893844</v>
      </c>
      <c r="G21" s="20" t="s">
        <v>1</v>
      </c>
    </row>
    <row r="22" spans="2:7" x14ac:dyDescent="0.2">
      <c r="B22" s="1" t="s">
        <v>111</v>
      </c>
      <c r="C22" s="18">
        <v>0</v>
      </c>
      <c r="D22" s="16"/>
      <c r="E22" s="18">
        <v>0</v>
      </c>
    </row>
    <row r="23" spans="2:7" x14ac:dyDescent="0.2">
      <c r="C23" s="46">
        <f>C21+C22</f>
        <v>28361878</v>
      </c>
      <c r="D23" s="16"/>
      <c r="E23" s="46">
        <f>E21+E22</f>
        <v>18893844</v>
      </c>
    </row>
    <row r="24" spans="2:7" x14ac:dyDescent="0.2">
      <c r="C24" s="16"/>
      <c r="D24" s="2"/>
      <c r="E24" s="16"/>
    </row>
    <row r="25" spans="2:7" x14ac:dyDescent="0.2">
      <c r="C25" s="16"/>
      <c r="D25" s="2"/>
      <c r="E25" s="16"/>
    </row>
    <row r="26" spans="2:7" x14ac:dyDescent="0.2">
      <c r="B26" s="7" t="s">
        <v>34</v>
      </c>
    </row>
    <row r="28" spans="2:7" x14ac:dyDescent="0.2">
      <c r="B28" s="7" t="s">
        <v>35</v>
      </c>
    </row>
    <row r="29" spans="2:7" x14ac:dyDescent="0.2">
      <c r="B29" s="1" t="s">
        <v>36</v>
      </c>
      <c r="C29" s="9">
        <v>5100893949</v>
      </c>
      <c r="D29" s="45"/>
      <c r="E29" s="9">
        <v>4534001460</v>
      </c>
    </row>
    <row r="30" spans="2:7" x14ac:dyDescent="0.2">
      <c r="B30" s="6" t="s">
        <v>33</v>
      </c>
      <c r="C30" s="12">
        <v>2957589</v>
      </c>
      <c r="D30" s="45"/>
      <c r="E30" s="12">
        <v>1928814</v>
      </c>
    </row>
    <row r="31" spans="2:7" x14ac:dyDescent="0.2">
      <c r="C31" s="57">
        <f>SUM(C29:C30)</f>
        <v>5103851538</v>
      </c>
      <c r="D31" s="45"/>
      <c r="E31" s="57">
        <f>SUM(E29:E30)</f>
        <v>4535930274</v>
      </c>
    </row>
    <row r="32" spans="2:7" x14ac:dyDescent="0.2">
      <c r="C32" s="16"/>
      <c r="D32" s="2"/>
      <c r="E32" s="16"/>
    </row>
    <row r="33" spans="2:5" x14ac:dyDescent="0.2">
      <c r="B33" s="5" t="s">
        <v>8</v>
      </c>
      <c r="C33" s="17">
        <v>152840143</v>
      </c>
      <c r="D33" s="2"/>
      <c r="E33" s="17">
        <v>117281853</v>
      </c>
    </row>
    <row r="34" spans="2:5" x14ac:dyDescent="0.2">
      <c r="B34" s="1" t="s">
        <v>1</v>
      </c>
    </row>
    <row r="35" spans="2:5" x14ac:dyDescent="0.2">
      <c r="C35" s="16"/>
      <c r="D35" s="2"/>
      <c r="E35" s="16"/>
    </row>
    <row r="36" spans="2:5" ht="13.5" thickBot="1" x14ac:dyDescent="0.25">
      <c r="B36" s="5" t="s">
        <v>9</v>
      </c>
      <c r="C36" s="13">
        <f>SUM(C18,C23,C31,C33)</f>
        <v>7502552552</v>
      </c>
      <c r="D36" s="46"/>
      <c r="E36" s="13">
        <f>SUM(E18,E23,E31,E33)</f>
        <v>6953450926</v>
      </c>
    </row>
    <row r="37" spans="2:5" x14ac:dyDescent="0.2">
      <c r="C37" s="16"/>
      <c r="D37" s="2"/>
      <c r="E37" s="16"/>
    </row>
    <row r="38" spans="2:5" x14ac:dyDescent="0.2">
      <c r="C38" s="16"/>
      <c r="D38" s="2"/>
      <c r="E38" s="16"/>
    </row>
    <row r="39" spans="2:5" x14ac:dyDescent="0.2">
      <c r="B39" s="7" t="s">
        <v>10</v>
      </c>
      <c r="C39" s="16"/>
      <c r="D39" s="2"/>
      <c r="E39" s="16"/>
    </row>
    <row r="40" spans="2:5" x14ac:dyDescent="0.2">
      <c r="B40" s="1" t="s">
        <v>11</v>
      </c>
      <c r="C40" s="16">
        <v>190409869</v>
      </c>
      <c r="D40" s="2"/>
      <c r="E40" s="16">
        <v>176799073</v>
      </c>
    </row>
    <row r="41" spans="2:5" x14ac:dyDescent="0.2">
      <c r="B41" s="1" t="s">
        <v>37</v>
      </c>
      <c r="C41" s="16">
        <v>1416820612</v>
      </c>
      <c r="D41" s="2"/>
      <c r="E41" s="16">
        <v>1336090551</v>
      </c>
    </row>
    <row r="42" spans="2:5" x14ac:dyDescent="0.2">
      <c r="B42" s="1" t="s">
        <v>12</v>
      </c>
      <c r="C42" s="18">
        <v>46963140</v>
      </c>
      <c r="D42" s="2"/>
      <c r="E42" s="18">
        <v>74780998</v>
      </c>
    </row>
    <row r="43" spans="2:5" x14ac:dyDescent="0.2">
      <c r="C43" s="16"/>
      <c r="D43" s="2"/>
      <c r="E43" s="16"/>
    </row>
    <row r="44" spans="2:5" ht="13.5" thickBot="1" x14ac:dyDescent="0.25">
      <c r="B44" s="7" t="s">
        <v>38</v>
      </c>
      <c r="C44" s="19">
        <f>SUM(C40:C42)</f>
        <v>1654193621</v>
      </c>
      <c r="D44" s="2"/>
      <c r="E44" s="19">
        <f>SUM(E40:E42)</f>
        <v>1587670622</v>
      </c>
    </row>
    <row r="45" spans="2:5" x14ac:dyDescent="0.2">
      <c r="C45" s="16"/>
      <c r="D45" s="2"/>
      <c r="E45" s="16"/>
    </row>
    <row r="46" spans="2:5" ht="13.5" thickBot="1" x14ac:dyDescent="0.25">
      <c r="B46" s="5" t="s">
        <v>13</v>
      </c>
      <c r="C46" s="14">
        <f>SUM(C36+C44)</f>
        <v>9156746173</v>
      </c>
      <c r="D46" s="46"/>
      <c r="E46" s="14">
        <f>SUM(E36+E44)</f>
        <v>8541121548</v>
      </c>
    </row>
    <row r="47" spans="2:5" ht="13.5" thickTop="1" x14ac:dyDescent="0.2"/>
    <row r="49" spans="2:5" x14ac:dyDescent="0.2">
      <c r="B49" s="1" t="s">
        <v>61</v>
      </c>
      <c r="C49" s="95">
        <v>682002564</v>
      </c>
      <c r="D49" s="45"/>
      <c r="E49" s="95">
        <v>674176647</v>
      </c>
    </row>
    <row r="50" spans="2:5" x14ac:dyDescent="0.2">
      <c r="B50" s="1" t="s">
        <v>28</v>
      </c>
      <c r="C50" s="95">
        <v>-23157734695</v>
      </c>
      <c r="D50" s="45"/>
      <c r="E50" s="95">
        <v>-21519446263</v>
      </c>
    </row>
  </sheetData>
  <mergeCells count="4">
    <mergeCell ref="B4:E4"/>
    <mergeCell ref="B5:E5"/>
    <mergeCell ref="B6:E6"/>
    <mergeCell ref="B7:E7"/>
  </mergeCells>
  <phoneticPr fontId="0" type="noConversion"/>
  <pageMargins left="0.79" right="0.78749999999999998" top="1.1499999999999999" bottom="0.78749999999999998" header="0.43" footer="0"/>
  <pageSetup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5"/>
  <sheetViews>
    <sheetView showGridLines="0" workbookViewId="0">
      <selection activeCell="B2" sqref="B2:E2"/>
    </sheetView>
  </sheetViews>
  <sheetFormatPr defaultColWidth="11" defaultRowHeight="12.75" x14ac:dyDescent="0.2"/>
  <cols>
    <col min="1" max="1" width="1.7109375" style="1" customWidth="1"/>
    <col min="2" max="2" width="43.5703125" style="1" customWidth="1"/>
    <col min="3" max="3" width="22.140625" style="1" customWidth="1"/>
    <col min="4" max="4" width="2.28515625" style="1" customWidth="1"/>
    <col min="5" max="5" width="20.42578125" style="1" customWidth="1"/>
    <col min="6" max="6" width="11" style="1"/>
    <col min="7" max="7" width="25.42578125" style="1" customWidth="1"/>
    <col min="8" max="8" width="16.5703125" style="1" customWidth="1"/>
    <col min="9" max="16384" width="11" style="1"/>
  </cols>
  <sheetData>
    <row r="2" spans="2:8" ht="18.75" x14ac:dyDescent="0.3">
      <c r="B2" s="148" t="s">
        <v>161</v>
      </c>
      <c r="C2" s="148"/>
      <c r="D2" s="148"/>
      <c r="E2" s="148"/>
    </row>
    <row r="3" spans="2:8" x14ac:dyDescent="0.2">
      <c r="B3" s="149" t="s">
        <v>113</v>
      </c>
      <c r="C3" s="149"/>
      <c r="D3" s="149"/>
      <c r="E3" s="149"/>
      <c r="F3" s="33"/>
    </row>
    <row r="4" spans="2:8" x14ac:dyDescent="0.2">
      <c r="B4" s="152" t="s">
        <v>152</v>
      </c>
      <c r="C4" s="152"/>
      <c r="D4" s="152"/>
      <c r="E4" s="152"/>
      <c r="F4" s="33"/>
    </row>
    <row r="5" spans="2:8" x14ac:dyDescent="0.2">
      <c r="B5" s="149" t="s">
        <v>77</v>
      </c>
      <c r="C5" s="149"/>
      <c r="D5" s="149"/>
      <c r="E5" s="149"/>
      <c r="F5" s="33"/>
    </row>
    <row r="6" spans="2:8" ht="15" x14ac:dyDescent="0.2">
      <c r="B6" s="15"/>
      <c r="C6" s="15"/>
    </row>
    <row r="7" spans="2:8" ht="15" x14ac:dyDescent="0.2">
      <c r="B7" s="15"/>
      <c r="C7" s="98">
        <v>2017</v>
      </c>
      <c r="E7" s="36">
        <v>2016</v>
      </c>
    </row>
    <row r="8" spans="2:8" ht="15.75" x14ac:dyDescent="0.25">
      <c r="B8" s="3" t="s">
        <v>55</v>
      </c>
      <c r="C8" s="34" t="s">
        <v>150</v>
      </c>
      <c r="E8" s="34" t="s">
        <v>150</v>
      </c>
      <c r="G8" s="44"/>
      <c r="H8" s="44"/>
    </row>
    <row r="9" spans="2:8" x14ac:dyDescent="0.2">
      <c r="G9" s="44"/>
      <c r="H9" s="44"/>
    </row>
    <row r="10" spans="2:8" x14ac:dyDescent="0.2">
      <c r="B10" s="1" t="s">
        <v>39</v>
      </c>
      <c r="C10" s="101">
        <v>433279764</v>
      </c>
      <c r="D10" s="40"/>
      <c r="E10" s="101">
        <v>403199568</v>
      </c>
      <c r="G10" s="101"/>
      <c r="H10" s="16"/>
    </row>
    <row r="11" spans="2:8" x14ac:dyDescent="0.2">
      <c r="B11" s="1" t="s">
        <v>69</v>
      </c>
      <c r="C11" s="101">
        <v>115562969</v>
      </c>
      <c r="D11" s="39"/>
      <c r="E11" s="101">
        <v>108077303</v>
      </c>
      <c r="G11" s="101"/>
      <c r="H11" s="16"/>
    </row>
    <row r="12" spans="2:8" x14ac:dyDescent="0.2">
      <c r="B12" s="1" t="s">
        <v>80</v>
      </c>
      <c r="C12" s="102">
        <v>6037193</v>
      </c>
      <c r="D12" s="39"/>
      <c r="E12" s="102">
        <v>0</v>
      </c>
      <c r="G12" s="101"/>
      <c r="H12" s="16"/>
    </row>
    <row r="13" spans="2:8" x14ac:dyDescent="0.2">
      <c r="C13" s="105">
        <f>SUM(C10:C12)</f>
        <v>554879926</v>
      </c>
      <c r="D13" s="39"/>
      <c r="E13" s="105">
        <f>SUM(E10:E12)</f>
        <v>511276871</v>
      </c>
      <c r="G13" s="107"/>
      <c r="H13" s="46"/>
    </row>
    <row r="14" spans="2:8" x14ac:dyDescent="0.2">
      <c r="C14" s="101"/>
      <c r="D14" s="39"/>
      <c r="E14" s="101"/>
      <c r="G14" s="101"/>
      <c r="H14" s="16"/>
    </row>
    <row r="15" spans="2:8" x14ac:dyDescent="0.2">
      <c r="B15" s="5" t="s">
        <v>56</v>
      </c>
      <c r="C15" s="101"/>
      <c r="D15" s="39"/>
      <c r="E15" s="101"/>
      <c r="G15" s="101"/>
      <c r="H15" s="16"/>
    </row>
    <row r="16" spans="2:8" x14ac:dyDescent="0.2">
      <c r="B16" s="1" t="s">
        <v>54</v>
      </c>
      <c r="C16" s="101">
        <v>-204745352</v>
      </c>
      <c r="D16" s="39"/>
      <c r="E16" s="101">
        <v>-183297039</v>
      </c>
      <c r="G16" s="101"/>
      <c r="H16" s="16"/>
    </row>
    <row r="17" spans="2:8" x14ac:dyDescent="0.2">
      <c r="B17" s="1" t="s">
        <v>70</v>
      </c>
      <c r="C17" s="103">
        <v>-10321155</v>
      </c>
      <c r="D17" s="39"/>
      <c r="E17" s="103">
        <v>-9246539</v>
      </c>
      <c r="G17" s="101"/>
      <c r="H17" s="16"/>
    </row>
    <row r="18" spans="2:8" x14ac:dyDescent="0.2">
      <c r="C18" s="105">
        <f>SUM(C16:C17)</f>
        <v>-215066507</v>
      </c>
      <c r="D18" s="39"/>
      <c r="E18" s="105">
        <f>SUM(E16:E17)</f>
        <v>-192543578</v>
      </c>
      <c r="G18" s="107"/>
      <c r="H18" s="46"/>
    </row>
    <row r="19" spans="2:8" x14ac:dyDescent="0.2">
      <c r="C19" s="101"/>
      <c r="D19" s="39"/>
      <c r="E19" s="101"/>
      <c r="G19" s="101"/>
      <c r="H19" s="16"/>
    </row>
    <row r="20" spans="2:8" ht="13.5" thickBot="1" x14ac:dyDescent="0.25">
      <c r="B20" s="5" t="s">
        <v>40</v>
      </c>
      <c r="C20" s="104">
        <f>SUM(C13,C18)</f>
        <v>339813419</v>
      </c>
      <c r="D20" s="39"/>
      <c r="E20" s="104">
        <f>SUM(E13,E18)</f>
        <v>318733293</v>
      </c>
      <c r="G20" s="101"/>
      <c r="H20" s="16"/>
    </row>
    <row r="21" spans="2:8" x14ac:dyDescent="0.2">
      <c r="C21" s="101"/>
      <c r="D21" s="39"/>
      <c r="E21" s="101"/>
      <c r="G21" s="101"/>
      <c r="H21" s="16"/>
    </row>
    <row r="22" spans="2:8" x14ac:dyDescent="0.2">
      <c r="B22" s="5" t="s">
        <v>41</v>
      </c>
      <c r="C22" s="101">
        <v>-18933865</v>
      </c>
      <c r="D22" s="39"/>
      <c r="E22" s="101">
        <v>-14798139</v>
      </c>
      <c r="G22" s="101"/>
      <c r="H22" s="16"/>
    </row>
    <row r="23" spans="2:8" x14ac:dyDescent="0.2">
      <c r="B23" s="5" t="s">
        <v>71</v>
      </c>
      <c r="C23" s="103">
        <v>-818871</v>
      </c>
      <c r="D23" s="39"/>
      <c r="E23" s="103">
        <v>-506907</v>
      </c>
      <c r="G23" s="101"/>
      <c r="H23" s="16"/>
    </row>
    <row r="24" spans="2:8" x14ac:dyDescent="0.2">
      <c r="B24" s="5"/>
      <c r="C24" s="105">
        <f>SUM(C22:C23)</f>
        <v>-19752736</v>
      </c>
      <c r="D24" s="39"/>
      <c r="E24" s="105">
        <f>SUM(E22:E23)</f>
        <v>-15305046</v>
      </c>
      <c r="G24" s="107"/>
      <c r="H24" s="46"/>
    </row>
    <row r="25" spans="2:8" x14ac:dyDescent="0.2">
      <c r="C25" s="101"/>
      <c r="D25" s="39"/>
      <c r="E25" s="101"/>
      <c r="G25" s="101"/>
      <c r="H25" s="16"/>
    </row>
    <row r="26" spans="2:8" x14ac:dyDescent="0.2">
      <c r="B26" s="5" t="s">
        <v>42</v>
      </c>
      <c r="C26" s="101">
        <f>SUM(C20,C24)</f>
        <v>320060683</v>
      </c>
      <c r="D26" s="39"/>
      <c r="E26" s="101">
        <f>E20+E24</f>
        <v>303428247</v>
      </c>
      <c r="G26" s="101"/>
      <c r="H26" s="16"/>
    </row>
    <row r="27" spans="2:8" x14ac:dyDescent="0.2">
      <c r="B27" s="5"/>
      <c r="C27" s="101"/>
      <c r="D27" s="39"/>
      <c r="E27" s="101"/>
      <c r="G27" s="101"/>
      <c r="H27" s="16"/>
    </row>
    <row r="28" spans="2:8" x14ac:dyDescent="0.2">
      <c r="B28" s="1" t="s">
        <v>63</v>
      </c>
      <c r="C28" s="101">
        <v>816867</v>
      </c>
      <c r="D28" s="39"/>
      <c r="E28" s="101">
        <v>439154</v>
      </c>
      <c r="G28" s="101"/>
      <c r="H28" s="16"/>
    </row>
    <row r="29" spans="2:8" x14ac:dyDescent="0.2">
      <c r="B29" s="5"/>
      <c r="C29" s="101"/>
      <c r="D29" s="39"/>
      <c r="E29" s="101"/>
      <c r="G29" s="101"/>
      <c r="H29" s="16"/>
    </row>
    <row r="30" spans="2:8" x14ac:dyDescent="0.2">
      <c r="B30" s="5" t="s">
        <v>0</v>
      </c>
      <c r="C30" s="101" t="s">
        <v>1</v>
      </c>
      <c r="D30" s="39"/>
      <c r="E30" s="101" t="s">
        <v>1</v>
      </c>
      <c r="G30" s="101"/>
      <c r="H30" s="16"/>
    </row>
    <row r="31" spans="2:8" x14ac:dyDescent="0.2">
      <c r="B31" s="1" t="s">
        <v>52</v>
      </c>
      <c r="C31" s="101">
        <v>21774836</v>
      </c>
      <c r="D31" s="39"/>
      <c r="E31" s="101">
        <v>21614302</v>
      </c>
      <c r="G31" s="101"/>
      <c r="H31" s="16"/>
    </row>
    <row r="32" spans="2:8" x14ac:dyDescent="0.2">
      <c r="B32" s="1" t="s">
        <v>53</v>
      </c>
      <c r="C32" s="101">
        <v>1313588</v>
      </c>
      <c r="D32" s="39"/>
      <c r="E32" s="101">
        <v>1317836</v>
      </c>
      <c r="G32" s="101"/>
      <c r="H32" s="16"/>
    </row>
    <row r="33" spans="2:8" x14ac:dyDescent="0.2">
      <c r="B33" s="1" t="s">
        <v>81</v>
      </c>
      <c r="C33" s="102">
        <v>36181903</v>
      </c>
      <c r="D33" s="39"/>
      <c r="E33" s="102">
        <v>32952953</v>
      </c>
      <c r="G33" s="101"/>
      <c r="H33" s="16"/>
    </row>
    <row r="34" spans="2:8" x14ac:dyDescent="0.2">
      <c r="C34" s="105">
        <f>SUM(C31:C33)</f>
        <v>59270327</v>
      </c>
      <c r="D34" s="39"/>
      <c r="E34" s="105">
        <f>SUM(E31:E33)</f>
        <v>55885091</v>
      </c>
      <c r="G34" s="107"/>
      <c r="H34" s="46"/>
    </row>
    <row r="35" spans="2:8" x14ac:dyDescent="0.2">
      <c r="C35" s="101"/>
      <c r="D35" s="39"/>
      <c r="E35" s="101"/>
      <c r="G35" s="101"/>
      <c r="H35" s="16"/>
    </row>
    <row r="36" spans="2:8" x14ac:dyDescent="0.2">
      <c r="B36" s="5" t="s">
        <v>2</v>
      </c>
      <c r="C36" s="101"/>
      <c r="D36" s="39"/>
      <c r="E36" s="101"/>
      <c r="G36" s="101"/>
      <c r="H36" s="16"/>
    </row>
    <row r="37" spans="2:8" x14ac:dyDescent="0.2">
      <c r="B37" s="8" t="s">
        <v>52</v>
      </c>
      <c r="C37" s="101">
        <v>-40436463</v>
      </c>
      <c r="D37" s="39"/>
      <c r="E37" s="101">
        <v>-21969441</v>
      </c>
      <c r="G37" s="101"/>
      <c r="H37" s="16"/>
    </row>
    <row r="38" spans="2:8" x14ac:dyDescent="0.2">
      <c r="B38" s="8" t="s">
        <v>68</v>
      </c>
      <c r="C38" s="102">
        <v>0</v>
      </c>
      <c r="D38" s="39"/>
      <c r="E38" s="102">
        <v>0</v>
      </c>
      <c r="G38" s="101"/>
      <c r="H38" s="16"/>
    </row>
    <row r="39" spans="2:8" x14ac:dyDescent="0.2">
      <c r="B39" s="8"/>
      <c r="C39" s="105">
        <f>SUM(C37:C38)</f>
        <v>-40436463</v>
      </c>
      <c r="D39" s="39"/>
      <c r="E39" s="105">
        <f>SUM(E37:E38)</f>
        <v>-21969441</v>
      </c>
      <c r="G39" s="107"/>
      <c r="H39" s="46"/>
    </row>
    <row r="40" spans="2:8" x14ac:dyDescent="0.2">
      <c r="B40" s="5"/>
      <c r="C40" s="101"/>
      <c r="D40" s="39"/>
      <c r="E40" s="101"/>
      <c r="G40" s="101"/>
      <c r="H40" s="16"/>
    </row>
    <row r="41" spans="2:8" x14ac:dyDescent="0.2">
      <c r="B41" s="5" t="s">
        <v>43</v>
      </c>
      <c r="C41" s="101"/>
      <c r="D41" s="39"/>
      <c r="E41" s="101"/>
      <c r="G41" s="101"/>
      <c r="H41" s="16"/>
    </row>
    <row r="42" spans="2:8" x14ac:dyDescent="0.2">
      <c r="B42" s="1" t="s">
        <v>72</v>
      </c>
      <c r="C42" s="101">
        <v>-139546794</v>
      </c>
      <c r="D42" s="39"/>
      <c r="E42" s="101">
        <v>-136314170</v>
      </c>
      <c r="G42" s="101"/>
      <c r="H42" s="16"/>
    </row>
    <row r="43" spans="2:8" x14ac:dyDescent="0.2">
      <c r="B43" s="1" t="s">
        <v>44</v>
      </c>
      <c r="C43" s="101">
        <v>-20377074</v>
      </c>
      <c r="D43" s="39"/>
      <c r="E43" s="101">
        <v>-19159527</v>
      </c>
      <c r="G43" s="101"/>
      <c r="H43" s="16"/>
    </row>
    <row r="44" spans="2:8" x14ac:dyDescent="0.2">
      <c r="B44" s="1" t="s">
        <v>45</v>
      </c>
      <c r="C44" s="101">
        <v>-14730556</v>
      </c>
      <c r="D44" s="39"/>
      <c r="E44" s="101">
        <v>-12660277</v>
      </c>
      <c r="G44" s="101"/>
      <c r="H44" s="16"/>
    </row>
    <row r="45" spans="2:8" x14ac:dyDescent="0.2">
      <c r="B45" s="1" t="s">
        <v>46</v>
      </c>
      <c r="C45" s="101">
        <v>-6607987</v>
      </c>
      <c r="D45" s="39"/>
      <c r="E45" s="101">
        <v>-5003613</v>
      </c>
      <c r="G45" s="101"/>
      <c r="H45" s="16"/>
    </row>
    <row r="46" spans="2:8" x14ac:dyDescent="0.2">
      <c r="B46" s="1" t="s">
        <v>47</v>
      </c>
      <c r="C46" s="103">
        <v>-100240536</v>
      </c>
      <c r="D46" s="39"/>
      <c r="E46" s="103">
        <v>-90982971</v>
      </c>
      <c r="G46" s="101"/>
      <c r="H46" s="16"/>
    </row>
    <row r="47" spans="2:8" x14ac:dyDescent="0.2">
      <c r="B47" s="5"/>
      <c r="C47" s="106">
        <f>SUM(C42:C46)</f>
        <v>-281502947</v>
      </c>
      <c r="D47" s="39"/>
      <c r="E47" s="106">
        <f>SUM(E42:E46)</f>
        <v>-264120558</v>
      </c>
      <c r="G47" s="107"/>
      <c r="H47" s="46"/>
    </row>
    <row r="48" spans="2:8" x14ac:dyDescent="0.2">
      <c r="B48" s="5"/>
      <c r="C48" s="101"/>
      <c r="D48" s="39"/>
      <c r="E48" s="101"/>
      <c r="G48" s="101"/>
      <c r="H48" s="16"/>
    </row>
    <row r="49" spans="2:8" ht="13.5" thickBot="1" x14ac:dyDescent="0.25">
      <c r="B49" s="5" t="s">
        <v>48</v>
      </c>
      <c r="C49" s="104">
        <f>C26+C34+C39+CA4939+C47+C28</f>
        <v>58208467</v>
      </c>
      <c r="D49" s="39"/>
      <c r="E49" s="104">
        <f>E26+E34+E39+CD4939+E47+E28</f>
        <v>73662493</v>
      </c>
      <c r="G49" s="101"/>
      <c r="H49" s="16"/>
    </row>
    <row r="50" spans="2:8" x14ac:dyDescent="0.2">
      <c r="B50" s="5"/>
      <c r="C50" s="101"/>
      <c r="D50" s="39"/>
      <c r="E50" s="101"/>
      <c r="G50" s="101"/>
      <c r="H50" s="16"/>
    </row>
    <row r="51" spans="2:8" x14ac:dyDescent="0.2">
      <c r="B51" s="5" t="s">
        <v>49</v>
      </c>
      <c r="C51" s="101" t="s">
        <v>1</v>
      </c>
      <c r="D51" s="39"/>
      <c r="E51" s="101" t="s">
        <v>1</v>
      </c>
      <c r="G51" s="101"/>
      <c r="H51" s="16"/>
    </row>
    <row r="52" spans="2:8" x14ac:dyDescent="0.2">
      <c r="B52" s="1" t="s">
        <v>50</v>
      </c>
      <c r="C52" s="101">
        <v>5099637</v>
      </c>
      <c r="D52" s="39"/>
      <c r="E52" s="101">
        <v>4979783</v>
      </c>
      <c r="G52" s="101"/>
      <c r="H52" s="16"/>
    </row>
    <row r="53" spans="2:8" x14ac:dyDescent="0.2">
      <c r="B53" s="1" t="s">
        <v>47</v>
      </c>
      <c r="C53" s="103">
        <v>-14733963</v>
      </c>
      <c r="D53" s="39"/>
      <c r="E53" s="103">
        <v>-3119870</v>
      </c>
      <c r="G53" s="101"/>
      <c r="H53" s="16"/>
    </row>
    <row r="54" spans="2:8" x14ac:dyDescent="0.2">
      <c r="C54" s="107">
        <f>SUM(C52:C53)</f>
        <v>-9634326</v>
      </c>
      <c r="D54" s="39"/>
      <c r="E54" s="107">
        <f>SUM(E52:E53)</f>
        <v>1859913</v>
      </c>
      <c r="G54" s="107"/>
      <c r="H54" s="46"/>
    </row>
    <row r="55" spans="2:8" x14ac:dyDescent="0.2">
      <c r="C55" s="101"/>
      <c r="D55" s="39"/>
      <c r="E55" s="101"/>
      <c r="G55" s="101"/>
      <c r="H55" s="16"/>
    </row>
    <row r="56" spans="2:8" x14ac:dyDescent="0.2">
      <c r="B56" s="5" t="s">
        <v>73</v>
      </c>
      <c r="C56" s="102">
        <f>SUM(C49+C54)</f>
        <v>48574141</v>
      </c>
      <c r="D56" s="39"/>
      <c r="E56" s="102">
        <f>SUM(E49+E54)</f>
        <v>75522406</v>
      </c>
      <c r="G56" s="101"/>
      <c r="H56" s="16"/>
    </row>
    <row r="57" spans="2:8" x14ac:dyDescent="0.2">
      <c r="D57" s="39"/>
      <c r="G57" s="44"/>
      <c r="H57" s="44"/>
    </row>
    <row r="58" spans="2:8" x14ac:dyDescent="0.2">
      <c r="B58" s="1" t="s">
        <v>51</v>
      </c>
      <c r="C58" s="20">
        <v>-1611001</v>
      </c>
      <c r="D58" s="39"/>
      <c r="E58" s="20">
        <v>-741408</v>
      </c>
      <c r="G58" s="96"/>
      <c r="H58" s="96"/>
    </row>
    <row r="59" spans="2:8" ht="15" x14ac:dyDescent="0.2">
      <c r="B59" s="15"/>
      <c r="C59" s="20"/>
      <c r="D59" s="42"/>
      <c r="E59" s="20"/>
      <c r="G59" s="96"/>
      <c r="H59" s="96"/>
    </row>
    <row r="60" spans="2:8" ht="16.5" thickBot="1" x14ac:dyDescent="0.3">
      <c r="B60" s="3" t="s">
        <v>3</v>
      </c>
      <c r="C60" s="91">
        <f>SUM(C56+C58)</f>
        <v>46963140</v>
      </c>
      <c r="D60" s="42"/>
      <c r="E60" s="91">
        <f>SUM(E56+E58)</f>
        <v>74780998</v>
      </c>
      <c r="G60" s="48"/>
      <c r="H60" s="48"/>
    </row>
    <row r="61" spans="2:8" ht="16.5" thickTop="1" x14ac:dyDescent="0.25">
      <c r="B61" s="3"/>
      <c r="C61" s="21"/>
      <c r="E61" s="48"/>
    </row>
    <row r="62" spans="2:8" ht="15.75" x14ac:dyDescent="0.25">
      <c r="B62" s="25"/>
      <c r="C62" s="21"/>
      <c r="E62" s="48"/>
    </row>
    <row r="63" spans="2:8" ht="15" x14ac:dyDescent="0.2">
      <c r="B63" s="25"/>
      <c r="C63" s="26"/>
      <c r="E63" s="20"/>
    </row>
    <row r="64" spans="2:8" ht="15" x14ac:dyDescent="0.2">
      <c r="B64" s="22" t="s">
        <v>115</v>
      </c>
      <c r="C64" s="22"/>
      <c r="D64" s="15"/>
      <c r="E64" s="92"/>
    </row>
    <row r="65" spans="2:5" ht="15" x14ac:dyDescent="0.2">
      <c r="B65" s="22" t="s">
        <v>146</v>
      </c>
      <c r="C65" s="22"/>
      <c r="D65" s="15"/>
      <c r="E65" s="92"/>
    </row>
    <row r="66" spans="2:5" ht="15" x14ac:dyDescent="0.2">
      <c r="B66" s="25"/>
      <c r="C66" s="25"/>
      <c r="D66" s="15"/>
    </row>
    <row r="67" spans="2:5" ht="15" x14ac:dyDescent="0.2">
      <c r="B67" s="23"/>
      <c r="D67" s="24"/>
    </row>
    <row r="68" spans="2:5" ht="15" x14ac:dyDescent="0.2">
      <c r="B68" s="25"/>
      <c r="C68" s="25"/>
      <c r="D68" s="15"/>
    </row>
    <row r="69" spans="2:5" ht="15" x14ac:dyDescent="0.2">
      <c r="B69" s="25"/>
      <c r="C69" s="25"/>
    </row>
    <row r="70" spans="2:5" ht="15" x14ac:dyDescent="0.2">
      <c r="B70" s="25"/>
      <c r="C70" s="25"/>
    </row>
    <row r="71" spans="2:5" ht="15" x14ac:dyDescent="0.2">
      <c r="B71" s="25"/>
      <c r="C71" s="25"/>
    </row>
    <row r="72" spans="2:5" ht="15" x14ac:dyDescent="0.2">
      <c r="B72" s="25"/>
      <c r="C72" s="25"/>
    </row>
    <row r="73" spans="2:5" ht="15" x14ac:dyDescent="0.2">
      <c r="B73" s="25"/>
      <c r="C73" s="25"/>
    </row>
    <row r="74" spans="2:5" ht="15" x14ac:dyDescent="0.2">
      <c r="B74" s="25"/>
      <c r="C74" s="25"/>
    </row>
    <row r="75" spans="2:5" ht="15" x14ac:dyDescent="0.2">
      <c r="B75" s="25"/>
      <c r="C75" s="25"/>
    </row>
  </sheetData>
  <mergeCells count="4">
    <mergeCell ref="B2:E2"/>
    <mergeCell ref="B3:E3"/>
    <mergeCell ref="B4:E4"/>
    <mergeCell ref="B5:E5"/>
  </mergeCells>
  <phoneticPr fontId="0" type="noConversion"/>
  <printOptions horizontalCentered="1" verticalCentered="1"/>
  <pageMargins left="0.21" right="0.3" top="1.1299999999999999" bottom="0.64" header="0.49" footer="0"/>
  <pageSetup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B6" sqref="B6:E6"/>
    </sheetView>
  </sheetViews>
  <sheetFormatPr defaultColWidth="11.42578125" defaultRowHeight="12.75" x14ac:dyDescent="0.2"/>
  <cols>
    <col min="1" max="1" width="2.85546875" style="35" customWidth="1"/>
    <col min="2" max="2" width="45" style="35" customWidth="1"/>
    <col min="3" max="3" width="21.85546875" style="27" customWidth="1"/>
    <col min="4" max="4" width="8.28515625" style="38" customWidth="1"/>
    <col min="5" max="5" width="17.28515625" style="35" customWidth="1"/>
    <col min="6" max="6" width="11.42578125" style="35"/>
    <col min="7" max="7" width="24.7109375" style="35" customWidth="1"/>
    <col min="8" max="8" width="12.5703125" style="35" customWidth="1"/>
    <col min="9" max="230" width="11.42578125" style="35"/>
    <col min="231" max="231" width="69.140625" style="35" bestFit="1" customWidth="1"/>
    <col min="232" max="232" width="24.42578125" style="35" customWidth="1"/>
    <col min="233" max="486" width="11.42578125" style="35"/>
    <col min="487" max="487" width="69.140625" style="35" bestFit="1" customWidth="1"/>
    <col min="488" max="488" width="24.42578125" style="35" customWidth="1"/>
    <col min="489" max="742" width="11.42578125" style="35"/>
    <col min="743" max="743" width="69.140625" style="35" bestFit="1" customWidth="1"/>
    <col min="744" max="744" width="24.42578125" style="35" customWidth="1"/>
    <col min="745" max="998" width="11.42578125" style="35"/>
    <col min="999" max="999" width="69.140625" style="35" bestFit="1" customWidth="1"/>
    <col min="1000" max="1000" width="24.42578125" style="35" customWidth="1"/>
    <col min="1001" max="1254" width="11.42578125" style="35"/>
    <col min="1255" max="1255" width="69.140625" style="35" bestFit="1" customWidth="1"/>
    <col min="1256" max="1256" width="24.42578125" style="35" customWidth="1"/>
    <col min="1257" max="1510" width="11.42578125" style="35"/>
    <col min="1511" max="1511" width="69.140625" style="35" bestFit="1" customWidth="1"/>
    <col min="1512" max="1512" width="24.42578125" style="35" customWidth="1"/>
    <col min="1513" max="1766" width="11.42578125" style="35"/>
    <col min="1767" max="1767" width="69.140625" style="35" bestFit="1" customWidth="1"/>
    <col min="1768" max="1768" width="24.42578125" style="35" customWidth="1"/>
    <col min="1769" max="2022" width="11.42578125" style="35"/>
    <col min="2023" max="2023" width="69.140625" style="35" bestFit="1" customWidth="1"/>
    <col min="2024" max="2024" width="24.42578125" style="35" customWidth="1"/>
    <col min="2025" max="2278" width="11.42578125" style="35"/>
    <col min="2279" max="2279" width="69.140625" style="35" bestFit="1" customWidth="1"/>
    <col min="2280" max="2280" width="24.42578125" style="35" customWidth="1"/>
    <col min="2281" max="2534" width="11.42578125" style="35"/>
    <col min="2535" max="2535" width="69.140625" style="35" bestFit="1" customWidth="1"/>
    <col min="2536" max="2536" width="24.42578125" style="35" customWidth="1"/>
    <col min="2537" max="2790" width="11.42578125" style="35"/>
    <col min="2791" max="2791" width="69.140625" style="35" bestFit="1" customWidth="1"/>
    <col min="2792" max="2792" width="24.42578125" style="35" customWidth="1"/>
    <col min="2793" max="3046" width="11.42578125" style="35"/>
    <col min="3047" max="3047" width="69.140625" style="35" bestFit="1" customWidth="1"/>
    <col min="3048" max="3048" width="24.42578125" style="35" customWidth="1"/>
    <col min="3049" max="3302" width="11.42578125" style="35"/>
    <col min="3303" max="3303" width="69.140625" style="35" bestFit="1" customWidth="1"/>
    <col min="3304" max="3304" width="24.42578125" style="35" customWidth="1"/>
    <col min="3305" max="3558" width="11.42578125" style="35"/>
    <col min="3559" max="3559" width="69.140625" style="35" bestFit="1" customWidth="1"/>
    <col min="3560" max="3560" width="24.42578125" style="35" customWidth="1"/>
    <col min="3561" max="3814" width="11.42578125" style="35"/>
    <col min="3815" max="3815" width="69.140625" style="35" bestFit="1" customWidth="1"/>
    <col min="3816" max="3816" width="24.42578125" style="35" customWidth="1"/>
    <col min="3817" max="4070" width="11.42578125" style="35"/>
    <col min="4071" max="4071" width="69.140625" style="35" bestFit="1" customWidth="1"/>
    <col min="4072" max="4072" width="24.42578125" style="35" customWidth="1"/>
    <col min="4073" max="4326" width="11.42578125" style="35"/>
    <col min="4327" max="4327" width="69.140625" style="35" bestFit="1" customWidth="1"/>
    <col min="4328" max="4328" width="24.42578125" style="35" customWidth="1"/>
    <col min="4329" max="4582" width="11.42578125" style="35"/>
    <col min="4583" max="4583" width="69.140625" style="35" bestFit="1" customWidth="1"/>
    <col min="4584" max="4584" width="24.42578125" style="35" customWidth="1"/>
    <col min="4585" max="4838" width="11.42578125" style="35"/>
    <col min="4839" max="4839" width="69.140625" style="35" bestFit="1" customWidth="1"/>
    <col min="4840" max="4840" width="24.42578125" style="35" customWidth="1"/>
    <col min="4841" max="5094" width="11.42578125" style="35"/>
    <col min="5095" max="5095" width="69.140625" style="35" bestFit="1" customWidth="1"/>
    <col min="5096" max="5096" width="24.42578125" style="35" customWidth="1"/>
    <col min="5097" max="5350" width="11.42578125" style="35"/>
    <col min="5351" max="5351" width="69.140625" style="35" bestFit="1" customWidth="1"/>
    <col min="5352" max="5352" width="24.42578125" style="35" customWidth="1"/>
    <col min="5353" max="5606" width="11.42578125" style="35"/>
    <col min="5607" max="5607" width="69.140625" style="35" bestFit="1" customWidth="1"/>
    <col min="5608" max="5608" width="24.42578125" style="35" customWidth="1"/>
    <col min="5609" max="5862" width="11.42578125" style="35"/>
    <col min="5863" max="5863" width="69.140625" style="35" bestFit="1" customWidth="1"/>
    <col min="5864" max="5864" width="24.42578125" style="35" customWidth="1"/>
    <col min="5865" max="6118" width="11.42578125" style="35"/>
    <col min="6119" max="6119" width="69.140625" style="35" bestFit="1" customWidth="1"/>
    <col min="6120" max="6120" width="24.42578125" style="35" customWidth="1"/>
    <col min="6121" max="6374" width="11.42578125" style="35"/>
    <col min="6375" max="6375" width="69.140625" style="35" bestFit="1" customWidth="1"/>
    <col min="6376" max="6376" width="24.42578125" style="35" customWidth="1"/>
    <col min="6377" max="6630" width="11.42578125" style="35"/>
    <col min="6631" max="6631" width="69.140625" style="35" bestFit="1" customWidth="1"/>
    <col min="6632" max="6632" width="24.42578125" style="35" customWidth="1"/>
    <col min="6633" max="6886" width="11.42578125" style="35"/>
    <col min="6887" max="6887" width="69.140625" style="35" bestFit="1" customWidth="1"/>
    <col min="6888" max="6888" width="24.42578125" style="35" customWidth="1"/>
    <col min="6889" max="7142" width="11.42578125" style="35"/>
    <col min="7143" max="7143" width="69.140625" style="35" bestFit="1" customWidth="1"/>
    <col min="7144" max="7144" width="24.42578125" style="35" customWidth="1"/>
    <col min="7145" max="7398" width="11.42578125" style="35"/>
    <col min="7399" max="7399" width="69.140625" style="35" bestFit="1" customWidth="1"/>
    <col min="7400" max="7400" width="24.42578125" style="35" customWidth="1"/>
    <col min="7401" max="7654" width="11.42578125" style="35"/>
    <col min="7655" max="7655" width="69.140625" style="35" bestFit="1" customWidth="1"/>
    <col min="7656" max="7656" width="24.42578125" style="35" customWidth="1"/>
    <col min="7657" max="7910" width="11.42578125" style="35"/>
    <col min="7911" max="7911" width="69.140625" style="35" bestFit="1" customWidth="1"/>
    <col min="7912" max="7912" width="24.42578125" style="35" customWidth="1"/>
    <col min="7913" max="8166" width="11.42578125" style="35"/>
    <col min="8167" max="8167" width="69.140625" style="35" bestFit="1" customWidth="1"/>
    <col min="8168" max="8168" width="24.42578125" style="35" customWidth="1"/>
    <col min="8169" max="8422" width="11.42578125" style="35"/>
    <col min="8423" max="8423" width="69.140625" style="35" bestFit="1" customWidth="1"/>
    <col min="8424" max="8424" width="24.42578125" style="35" customWidth="1"/>
    <col min="8425" max="8678" width="11.42578125" style="35"/>
    <col min="8679" max="8679" width="69.140625" style="35" bestFit="1" customWidth="1"/>
    <col min="8680" max="8680" width="24.42578125" style="35" customWidth="1"/>
    <col min="8681" max="8934" width="11.42578125" style="35"/>
    <col min="8935" max="8935" width="69.140625" style="35" bestFit="1" customWidth="1"/>
    <col min="8936" max="8936" width="24.42578125" style="35" customWidth="1"/>
    <col min="8937" max="9190" width="11.42578125" style="35"/>
    <col min="9191" max="9191" width="69.140625" style="35" bestFit="1" customWidth="1"/>
    <col min="9192" max="9192" width="24.42578125" style="35" customWidth="1"/>
    <col min="9193" max="9446" width="11.42578125" style="35"/>
    <col min="9447" max="9447" width="69.140625" style="35" bestFit="1" customWidth="1"/>
    <col min="9448" max="9448" width="24.42578125" style="35" customWidth="1"/>
    <col min="9449" max="9702" width="11.42578125" style="35"/>
    <col min="9703" max="9703" width="69.140625" style="35" bestFit="1" customWidth="1"/>
    <col min="9704" max="9704" width="24.42578125" style="35" customWidth="1"/>
    <col min="9705" max="9958" width="11.42578125" style="35"/>
    <col min="9959" max="9959" width="69.140625" style="35" bestFit="1" customWidth="1"/>
    <col min="9960" max="9960" width="24.42578125" style="35" customWidth="1"/>
    <col min="9961" max="10214" width="11.42578125" style="35"/>
    <col min="10215" max="10215" width="69.140625" style="35" bestFit="1" customWidth="1"/>
    <col min="10216" max="10216" width="24.42578125" style="35" customWidth="1"/>
    <col min="10217" max="10470" width="11.42578125" style="35"/>
    <col min="10471" max="10471" width="69.140625" style="35" bestFit="1" customWidth="1"/>
    <col min="10472" max="10472" width="24.42578125" style="35" customWidth="1"/>
    <col min="10473" max="10726" width="11.42578125" style="35"/>
    <col min="10727" max="10727" width="69.140625" style="35" bestFit="1" customWidth="1"/>
    <col min="10728" max="10728" width="24.42578125" style="35" customWidth="1"/>
    <col min="10729" max="10982" width="11.42578125" style="35"/>
    <col min="10983" max="10983" width="69.140625" style="35" bestFit="1" customWidth="1"/>
    <col min="10984" max="10984" width="24.42578125" style="35" customWidth="1"/>
    <col min="10985" max="11238" width="11.42578125" style="35"/>
    <col min="11239" max="11239" width="69.140625" style="35" bestFit="1" customWidth="1"/>
    <col min="11240" max="11240" width="24.42578125" style="35" customWidth="1"/>
    <col min="11241" max="11494" width="11.42578125" style="35"/>
    <col min="11495" max="11495" width="69.140625" style="35" bestFit="1" customWidth="1"/>
    <col min="11496" max="11496" width="24.42578125" style="35" customWidth="1"/>
    <col min="11497" max="11750" width="11.42578125" style="35"/>
    <col min="11751" max="11751" width="69.140625" style="35" bestFit="1" customWidth="1"/>
    <col min="11752" max="11752" width="24.42578125" style="35" customWidth="1"/>
    <col min="11753" max="12006" width="11.42578125" style="35"/>
    <col min="12007" max="12007" width="69.140625" style="35" bestFit="1" customWidth="1"/>
    <col min="12008" max="12008" width="24.42578125" style="35" customWidth="1"/>
    <col min="12009" max="12262" width="11.42578125" style="35"/>
    <col min="12263" max="12263" width="69.140625" style="35" bestFit="1" customWidth="1"/>
    <col min="12264" max="12264" width="24.42578125" style="35" customWidth="1"/>
    <col min="12265" max="12518" width="11.42578125" style="35"/>
    <col min="12519" max="12519" width="69.140625" style="35" bestFit="1" customWidth="1"/>
    <col min="12520" max="12520" width="24.42578125" style="35" customWidth="1"/>
    <col min="12521" max="12774" width="11.42578125" style="35"/>
    <col min="12775" max="12775" width="69.140625" style="35" bestFit="1" customWidth="1"/>
    <col min="12776" max="12776" width="24.42578125" style="35" customWidth="1"/>
    <col min="12777" max="13030" width="11.42578125" style="35"/>
    <col min="13031" max="13031" width="69.140625" style="35" bestFit="1" customWidth="1"/>
    <col min="13032" max="13032" width="24.42578125" style="35" customWidth="1"/>
    <col min="13033" max="13286" width="11.42578125" style="35"/>
    <col min="13287" max="13287" width="69.140625" style="35" bestFit="1" customWidth="1"/>
    <col min="13288" max="13288" width="24.42578125" style="35" customWidth="1"/>
    <col min="13289" max="13542" width="11.42578125" style="35"/>
    <col min="13543" max="13543" width="69.140625" style="35" bestFit="1" customWidth="1"/>
    <col min="13544" max="13544" width="24.42578125" style="35" customWidth="1"/>
    <col min="13545" max="13798" width="11.42578125" style="35"/>
    <col min="13799" max="13799" width="69.140625" style="35" bestFit="1" customWidth="1"/>
    <col min="13800" max="13800" width="24.42578125" style="35" customWidth="1"/>
    <col min="13801" max="14054" width="11.42578125" style="35"/>
    <col min="14055" max="14055" width="69.140625" style="35" bestFit="1" customWidth="1"/>
    <col min="14056" max="14056" width="24.42578125" style="35" customWidth="1"/>
    <col min="14057" max="14310" width="11.42578125" style="35"/>
    <col min="14311" max="14311" width="69.140625" style="35" bestFit="1" customWidth="1"/>
    <col min="14312" max="14312" width="24.42578125" style="35" customWidth="1"/>
    <col min="14313" max="14566" width="11.42578125" style="35"/>
    <col min="14567" max="14567" width="69.140625" style="35" bestFit="1" customWidth="1"/>
    <col min="14568" max="14568" width="24.42578125" style="35" customWidth="1"/>
    <col min="14569" max="14822" width="11.42578125" style="35"/>
    <col min="14823" max="14823" width="69.140625" style="35" bestFit="1" customWidth="1"/>
    <col min="14824" max="14824" width="24.42578125" style="35" customWidth="1"/>
    <col min="14825" max="15078" width="11.42578125" style="35"/>
    <col min="15079" max="15079" width="69.140625" style="35" bestFit="1" customWidth="1"/>
    <col min="15080" max="15080" width="24.42578125" style="35" customWidth="1"/>
    <col min="15081" max="15334" width="11.42578125" style="35"/>
    <col min="15335" max="15335" width="69.140625" style="35" bestFit="1" customWidth="1"/>
    <col min="15336" max="15336" width="24.42578125" style="35" customWidth="1"/>
    <col min="15337" max="15590" width="11.42578125" style="35"/>
    <col min="15591" max="15591" width="69.140625" style="35" bestFit="1" customWidth="1"/>
    <col min="15592" max="15592" width="24.42578125" style="35" customWidth="1"/>
    <col min="15593" max="15846" width="11.42578125" style="35"/>
    <col min="15847" max="15847" width="69.140625" style="35" bestFit="1" customWidth="1"/>
    <col min="15848" max="15848" width="24.42578125" style="35" customWidth="1"/>
    <col min="15849" max="16102" width="11.42578125" style="35"/>
    <col min="16103" max="16103" width="69.140625" style="35" bestFit="1" customWidth="1"/>
    <col min="16104" max="16104" width="24.42578125" style="35" customWidth="1"/>
    <col min="16105" max="16384" width="11.42578125" style="35"/>
  </cols>
  <sheetData>
    <row r="1" spans="1:8" x14ac:dyDescent="0.2">
      <c r="A1" s="58"/>
      <c r="B1" s="58"/>
      <c r="C1" s="59"/>
      <c r="D1" s="60"/>
      <c r="E1" s="58"/>
    </row>
    <row r="2" spans="1:8" x14ac:dyDescent="0.2">
      <c r="A2" s="58"/>
      <c r="B2" s="58"/>
      <c r="C2" s="59"/>
      <c r="D2" s="60"/>
      <c r="E2" s="58"/>
    </row>
    <row r="3" spans="1:8" x14ac:dyDescent="0.2">
      <c r="A3" s="58"/>
      <c r="B3" s="58"/>
      <c r="C3" s="59"/>
      <c r="D3" s="60"/>
      <c r="E3" s="58"/>
    </row>
    <row r="4" spans="1:8" x14ac:dyDescent="0.2">
      <c r="A4" s="58"/>
      <c r="B4" s="58"/>
      <c r="C4" s="59"/>
      <c r="D4" s="60"/>
      <c r="E4" s="58"/>
    </row>
    <row r="5" spans="1:8" x14ac:dyDescent="0.2">
      <c r="A5" s="58"/>
      <c r="B5" s="58"/>
      <c r="C5" s="59"/>
      <c r="D5" s="60"/>
      <c r="E5" s="58"/>
    </row>
    <row r="6" spans="1:8" ht="18.75" x14ac:dyDescent="0.3">
      <c r="A6" s="58"/>
      <c r="B6" s="148" t="s">
        <v>161</v>
      </c>
      <c r="C6" s="148"/>
      <c r="D6" s="148"/>
      <c r="E6" s="148"/>
    </row>
    <row r="7" spans="1:8" x14ac:dyDescent="0.2">
      <c r="A7" s="58"/>
      <c r="B7" s="155" t="s">
        <v>114</v>
      </c>
      <c r="C7" s="155"/>
      <c r="D7" s="155"/>
      <c r="E7" s="155"/>
    </row>
    <row r="8" spans="1:8" x14ac:dyDescent="0.2">
      <c r="A8" s="58"/>
      <c r="B8" s="155" t="s">
        <v>153</v>
      </c>
      <c r="C8" s="155"/>
      <c r="D8" s="155"/>
      <c r="E8" s="155"/>
    </row>
    <row r="9" spans="1:8" x14ac:dyDescent="0.2">
      <c r="A9" s="58"/>
      <c r="B9" s="155" t="s">
        <v>137</v>
      </c>
      <c r="C9" s="155"/>
      <c r="D9" s="155"/>
      <c r="E9" s="155"/>
    </row>
    <row r="10" spans="1:8" x14ac:dyDescent="0.2">
      <c r="A10" s="58"/>
      <c r="B10" s="62"/>
      <c r="C10" s="62"/>
      <c r="D10" s="62"/>
      <c r="E10" s="94"/>
      <c r="G10" s="153"/>
      <c r="H10" s="153"/>
    </row>
    <row r="11" spans="1:8" x14ac:dyDescent="0.2">
      <c r="A11" s="58"/>
      <c r="B11" s="62"/>
      <c r="C11" s="62"/>
      <c r="D11" s="62"/>
      <c r="E11" s="62"/>
      <c r="G11" s="153"/>
      <c r="H11" s="153"/>
    </row>
    <row r="12" spans="1:8" x14ac:dyDescent="0.2">
      <c r="A12" s="58"/>
      <c r="B12" s="58"/>
      <c r="C12" s="63">
        <v>2017</v>
      </c>
      <c r="D12" s="64"/>
      <c r="E12" s="65">
        <v>2016</v>
      </c>
    </row>
    <row r="13" spans="1:8" x14ac:dyDescent="0.2">
      <c r="A13" s="58"/>
      <c r="B13" s="61"/>
      <c r="C13" s="88" t="s">
        <v>150</v>
      </c>
      <c r="D13" s="66"/>
      <c r="E13" s="93" t="s">
        <v>150</v>
      </c>
    </row>
    <row r="14" spans="1:8" x14ac:dyDescent="0.2">
      <c r="A14" s="58"/>
      <c r="B14" s="67" t="s">
        <v>86</v>
      </c>
      <c r="C14" s="59"/>
      <c r="D14" s="60"/>
      <c r="E14" s="58"/>
    </row>
    <row r="15" spans="1:8" x14ac:dyDescent="0.2">
      <c r="A15" s="58"/>
      <c r="B15" s="68" t="s">
        <v>87</v>
      </c>
      <c r="C15" s="69">
        <v>433374121.50999999</v>
      </c>
      <c r="D15" s="70"/>
      <c r="E15" s="69">
        <v>403257118.19999999</v>
      </c>
      <c r="G15" s="69"/>
    </row>
    <row r="16" spans="1:8" x14ac:dyDescent="0.2">
      <c r="A16" s="58"/>
      <c r="B16" s="68" t="s">
        <v>88</v>
      </c>
      <c r="C16" s="69">
        <v>116006924.14999999</v>
      </c>
      <c r="D16" s="70"/>
      <c r="E16" s="69">
        <v>108318037.91</v>
      </c>
      <c r="G16" s="69"/>
    </row>
    <row r="17" spans="1:7" x14ac:dyDescent="0.2">
      <c r="A17" s="58"/>
      <c r="B17" s="68" t="s">
        <v>136</v>
      </c>
      <c r="C17" s="69">
        <v>6037193.4400000004</v>
      </c>
      <c r="D17" s="70"/>
      <c r="E17" s="69">
        <v>0</v>
      </c>
      <c r="G17" s="69"/>
    </row>
    <row r="18" spans="1:7" x14ac:dyDescent="0.2">
      <c r="A18" s="58"/>
      <c r="B18" s="68" t="s">
        <v>89</v>
      </c>
      <c r="C18" s="69">
        <v>64648763.020000003</v>
      </c>
      <c r="D18" s="70"/>
      <c r="E18" s="69">
        <v>61006121.770000003</v>
      </c>
      <c r="G18" s="69"/>
    </row>
    <row r="19" spans="1:7" x14ac:dyDescent="0.2">
      <c r="A19" s="58"/>
      <c r="B19" s="68" t="s">
        <v>90</v>
      </c>
      <c r="C19" s="69">
        <v>-215066510.84</v>
      </c>
      <c r="D19" s="70"/>
      <c r="E19" s="69">
        <v>-192543582.75999999</v>
      </c>
      <c r="G19" s="69"/>
    </row>
    <row r="20" spans="1:7" x14ac:dyDescent="0.2">
      <c r="A20" s="58"/>
      <c r="B20" s="68" t="s">
        <v>91</v>
      </c>
      <c r="C20" s="69">
        <v>0</v>
      </c>
      <c r="D20" s="72"/>
      <c r="E20" s="69">
        <v>0</v>
      </c>
      <c r="G20" s="69"/>
    </row>
    <row r="21" spans="1:7" x14ac:dyDescent="0.2">
      <c r="A21" s="58"/>
      <c r="B21" s="68" t="s">
        <v>92</v>
      </c>
      <c r="C21" s="69">
        <v>-274894971.89000005</v>
      </c>
      <c r="D21" s="71"/>
      <c r="E21" s="69">
        <v>-259116955.11000004</v>
      </c>
      <c r="G21" s="69"/>
    </row>
    <row r="22" spans="1:7" x14ac:dyDescent="0.2">
      <c r="A22" s="58"/>
      <c r="B22" s="68" t="s">
        <v>93</v>
      </c>
      <c r="C22" s="69">
        <v>-81531378.670000002</v>
      </c>
      <c r="D22" s="71"/>
      <c r="E22" s="69">
        <v>-45398334.549999997</v>
      </c>
      <c r="G22" s="69"/>
    </row>
    <row r="23" spans="1:7" x14ac:dyDescent="0.2">
      <c r="A23" s="58"/>
      <c r="B23" s="68" t="s">
        <v>94</v>
      </c>
      <c r="C23" s="69">
        <v>-1611001.99</v>
      </c>
      <c r="D23" s="71"/>
      <c r="E23" s="69">
        <v>-741408.94</v>
      </c>
      <c r="G23" s="69"/>
    </row>
    <row r="24" spans="1:7" x14ac:dyDescent="0.2">
      <c r="A24" s="58"/>
      <c r="B24" s="68" t="s">
        <v>95</v>
      </c>
      <c r="C24" s="73">
        <v>-17315778.109999299</v>
      </c>
      <c r="D24" s="71"/>
      <c r="E24" s="73">
        <v>-22882708</v>
      </c>
      <c r="G24" s="69"/>
    </row>
    <row r="25" spans="1:7" x14ac:dyDescent="0.2">
      <c r="A25" s="58"/>
      <c r="B25" s="74" t="s">
        <v>117</v>
      </c>
      <c r="C25" s="108">
        <f>SUM(C15:C24)</f>
        <v>29647360.620000623</v>
      </c>
      <c r="D25" s="75"/>
      <c r="E25" s="108">
        <f>SUM(E15:E24)</f>
        <v>51898288.519999966</v>
      </c>
      <c r="G25" s="108"/>
    </row>
    <row r="26" spans="1:7" x14ac:dyDescent="0.2">
      <c r="A26" s="58"/>
      <c r="B26" s="61"/>
      <c r="C26" s="109"/>
      <c r="D26" s="76"/>
      <c r="E26" s="109"/>
      <c r="G26" s="109"/>
    </row>
    <row r="27" spans="1:7" x14ac:dyDescent="0.2">
      <c r="A27" s="58"/>
      <c r="B27" s="67" t="s">
        <v>96</v>
      </c>
      <c r="C27" s="109"/>
      <c r="D27" s="77"/>
      <c r="E27" s="109"/>
      <c r="G27" s="109"/>
    </row>
    <row r="28" spans="1:7" x14ac:dyDescent="0.2">
      <c r="A28" s="58"/>
      <c r="B28" s="68" t="s">
        <v>97</v>
      </c>
      <c r="C28" s="78">
        <v>-717492722.28000259</v>
      </c>
      <c r="D28" s="71"/>
      <c r="E28" s="78">
        <v>-227999434.91999912</v>
      </c>
      <c r="G28" s="78"/>
    </row>
    <row r="29" spans="1:7" x14ac:dyDescent="0.2">
      <c r="A29" s="58"/>
      <c r="B29" s="68" t="s">
        <v>98</v>
      </c>
      <c r="C29" s="78">
        <v>-2131065800.6000001</v>
      </c>
      <c r="D29" s="71"/>
      <c r="E29" s="78">
        <v>-2477496585.0100002</v>
      </c>
      <c r="G29" s="78"/>
    </row>
    <row r="30" spans="1:7" x14ac:dyDescent="0.2">
      <c r="A30" s="58"/>
      <c r="B30" s="68" t="s">
        <v>99</v>
      </c>
      <c r="C30" s="78">
        <v>2211781722.2200003</v>
      </c>
      <c r="D30" s="71"/>
      <c r="E30" s="78">
        <v>2142462120.8800001</v>
      </c>
      <c r="G30" s="78"/>
    </row>
    <row r="31" spans="1:7" x14ac:dyDescent="0.2">
      <c r="A31" s="58"/>
      <c r="B31" s="68" t="s">
        <v>100</v>
      </c>
      <c r="C31" s="78">
        <v>-15243349.58</v>
      </c>
      <c r="D31" s="71"/>
      <c r="E31" s="78">
        <v>-55070385.519999996</v>
      </c>
      <c r="G31" s="78"/>
    </row>
    <row r="32" spans="1:7" x14ac:dyDescent="0.2">
      <c r="A32" s="58"/>
      <c r="B32" s="68" t="s">
        <v>116</v>
      </c>
      <c r="C32" s="79">
        <v>80544342.319999993</v>
      </c>
      <c r="D32" s="71"/>
      <c r="E32" s="79">
        <v>6205348.2200000007</v>
      </c>
      <c r="G32" s="78"/>
    </row>
    <row r="33" spans="1:7" x14ac:dyDescent="0.2">
      <c r="A33" s="58"/>
      <c r="B33" s="74" t="s">
        <v>118</v>
      </c>
      <c r="C33" s="108">
        <f>SUM(C28:C32)</f>
        <v>-571475807.9200027</v>
      </c>
      <c r="D33" s="75"/>
      <c r="E33" s="108">
        <f>SUM(E28:E32)</f>
        <v>-611898936.34999919</v>
      </c>
      <c r="G33" s="108"/>
    </row>
    <row r="34" spans="1:7" x14ac:dyDescent="0.2">
      <c r="A34" s="58"/>
      <c r="B34" s="61"/>
      <c r="C34" s="109"/>
      <c r="D34" s="80"/>
      <c r="E34" s="109"/>
      <c r="G34" s="109"/>
    </row>
    <row r="35" spans="1:7" x14ac:dyDescent="0.2">
      <c r="A35" s="58"/>
      <c r="B35" s="67" t="s">
        <v>101</v>
      </c>
      <c r="C35" s="109"/>
      <c r="D35" s="81"/>
      <c r="E35" s="109"/>
      <c r="G35" s="109"/>
    </row>
    <row r="36" spans="1:7" x14ac:dyDescent="0.2">
      <c r="A36" s="58"/>
      <c r="B36" s="68" t="s">
        <v>102</v>
      </c>
      <c r="C36" s="78">
        <v>14321832653.430002</v>
      </c>
      <c r="D36" s="71"/>
      <c r="E36" s="78">
        <v>13361460753.769999</v>
      </c>
      <c r="G36" s="78"/>
    </row>
    <row r="37" spans="1:7" x14ac:dyDescent="0.2">
      <c r="A37" s="58"/>
      <c r="B37" s="68" t="s">
        <v>103</v>
      </c>
      <c r="C37" s="78">
        <v>-13856544626.559999</v>
      </c>
      <c r="D37" s="71"/>
      <c r="E37" s="78">
        <v>-12996742480.49</v>
      </c>
      <c r="G37" s="78"/>
    </row>
    <row r="38" spans="1:7" x14ac:dyDescent="0.2">
      <c r="A38" s="58"/>
      <c r="B38" s="68" t="s">
        <v>104</v>
      </c>
      <c r="C38" s="78">
        <v>-150136172.71000001</v>
      </c>
      <c r="D38" s="71"/>
      <c r="E38" s="78">
        <v>-182428663.78999999</v>
      </c>
      <c r="G38" s="78"/>
    </row>
    <row r="39" spans="1:7" x14ac:dyDescent="0.2">
      <c r="A39" s="58"/>
      <c r="B39" s="68" t="s">
        <v>105</v>
      </c>
      <c r="C39" s="78">
        <v>151634198.94</v>
      </c>
      <c r="D39" s="71"/>
      <c r="E39" s="78">
        <v>184027089.97</v>
      </c>
      <c r="G39" s="78"/>
    </row>
    <row r="40" spans="1:7" x14ac:dyDescent="0.2">
      <c r="A40" s="58"/>
      <c r="B40" s="68" t="s">
        <v>106</v>
      </c>
      <c r="C40" s="79">
        <v>-22402970</v>
      </c>
      <c r="D40" s="71"/>
      <c r="E40" s="79">
        <v>9612009.4800000004</v>
      </c>
      <c r="G40" s="78"/>
    </row>
    <row r="41" spans="1:7" x14ac:dyDescent="0.2">
      <c r="A41" s="58"/>
      <c r="B41" s="74" t="s">
        <v>119</v>
      </c>
      <c r="C41" s="108">
        <f>SUM(C36:C40)</f>
        <v>444383083.10000271</v>
      </c>
      <c r="D41" s="75"/>
      <c r="E41" s="108">
        <f>SUM(E36:E40)</f>
        <v>375928708.93999881</v>
      </c>
      <c r="G41" s="108"/>
    </row>
    <row r="42" spans="1:7" x14ac:dyDescent="0.2">
      <c r="A42" s="58"/>
      <c r="B42" s="61"/>
      <c r="C42" s="109"/>
      <c r="D42" s="80"/>
      <c r="E42" s="109"/>
      <c r="G42" s="109"/>
    </row>
    <row r="43" spans="1:7" x14ac:dyDescent="0.2">
      <c r="A43" s="58"/>
      <c r="B43" s="67" t="s">
        <v>107</v>
      </c>
      <c r="C43" s="82">
        <f>SUM(C25,C33,C41)</f>
        <v>-97445364.199999392</v>
      </c>
      <c r="D43" s="82"/>
      <c r="E43" s="82">
        <f>SUM(E25,E33,E41)</f>
        <v>-184071938.8900004</v>
      </c>
      <c r="G43" s="82"/>
    </row>
    <row r="44" spans="1:7" x14ac:dyDescent="0.2">
      <c r="A44" s="58"/>
      <c r="B44" s="61"/>
      <c r="C44" s="110"/>
      <c r="D44" s="80"/>
      <c r="E44" s="110"/>
      <c r="G44" s="110"/>
    </row>
    <row r="45" spans="1:7" x14ac:dyDescent="0.2">
      <c r="A45" s="58"/>
      <c r="B45" s="67" t="s">
        <v>108</v>
      </c>
      <c r="C45" s="83">
        <v>1088713001.24</v>
      </c>
      <c r="D45" s="84"/>
      <c r="E45" s="83">
        <v>1191511839.76</v>
      </c>
      <c r="G45" s="83"/>
    </row>
    <row r="46" spans="1:7" x14ac:dyDescent="0.2">
      <c r="A46" s="58"/>
      <c r="B46" s="61"/>
      <c r="C46" s="111"/>
      <c r="D46" s="71"/>
      <c r="E46" s="111"/>
      <c r="G46" s="111"/>
    </row>
    <row r="47" spans="1:7" x14ac:dyDescent="0.2">
      <c r="A47" s="58"/>
      <c r="B47" s="67" t="s">
        <v>109</v>
      </c>
      <c r="C47" s="83">
        <f>SUM(C43,C45)</f>
        <v>991267637.04000068</v>
      </c>
      <c r="D47" s="83"/>
      <c r="E47" s="135">
        <f>SUM(E43,E45)</f>
        <v>1007439900.8699996</v>
      </c>
      <c r="G47" s="83"/>
    </row>
    <row r="48" spans="1:7" x14ac:dyDescent="0.2">
      <c r="A48" s="58"/>
      <c r="B48" s="58"/>
      <c r="C48" s="85"/>
      <c r="D48" s="80"/>
      <c r="E48" s="86"/>
    </row>
    <row r="49" spans="1:5" x14ac:dyDescent="0.2">
      <c r="A49" s="58"/>
      <c r="B49" s="58"/>
      <c r="C49" s="59"/>
      <c r="D49" s="60"/>
      <c r="E49" s="58"/>
    </row>
    <row r="50" spans="1:5" x14ac:dyDescent="0.2">
      <c r="A50" s="58"/>
      <c r="B50" s="58"/>
      <c r="C50" s="59"/>
      <c r="D50" s="60"/>
      <c r="E50" s="58"/>
    </row>
    <row r="51" spans="1:5" x14ac:dyDescent="0.2">
      <c r="A51" s="58"/>
      <c r="B51" s="58"/>
      <c r="C51" s="59"/>
      <c r="D51" s="60"/>
      <c r="E51" s="58"/>
    </row>
    <row r="52" spans="1:5" x14ac:dyDescent="0.2">
      <c r="A52" s="58"/>
      <c r="B52" s="89" t="s">
        <v>139</v>
      </c>
      <c r="C52" s="154" t="s">
        <v>140</v>
      </c>
      <c r="D52" s="154"/>
      <c r="E52" s="154"/>
    </row>
    <row r="53" spans="1:5" x14ac:dyDescent="0.2">
      <c r="A53" s="58"/>
      <c r="B53" s="90" t="s">
        <v>145</v>
      </c>
      <c r="C53" s="154" t="s">
        <v>141</v>
      </c>
      <c r="D53" s="154"/>
      <c r="E53" s="154"/>
    </row>
    <row r="54" spans="1:5" x14ac:dyDescent="0.2">
      <c r="A54" s="58"/>
      <c r="B54" s="58"/>
      <c r="C54" s="58"/>
      <c r="D54" s="58"/>
      <c r="E54" s="58"/>
    </row>
    <row r="55" spans="1:5" x14ac:dyDescent="0.2">
      <c r="A55" s="58"/>
      <c r="B55" s="58"/>
      <c r="C55" s="59"/>
      <c r="D55" s="60"/>
      <c r="E55" s="58"/>
    </row>
    <row r="56" spans="1:5" x14ac:dyDescent="0.2">
      <c r="A56" s="58"/>
      <c r="B56" s="58"/>
      <c r="C56" s="59"/>
      <c r="D56" s="60"/>
      <c r="E56" s="58"/>
    </row>
  </sheetData>
  <mergeCells count="8">
    <mergeCell ref="G11:H11"/>
    <mergeCell ref="G10:H10"/>
    <mergeCell ref="C52:E52"/>
    <mergeCell ref="C53:E53"/>
    <mergeCell ref="B6:E6"/>
    <mergeCell ref="B7:E7"/>
    <mergeCell ref="B8:E8"/>
    <mergeCell ref="B9:E9"/>
  </mergeCells>
  <pageMargins left="0.63" right="0.44" top="0.64" bottom="0.68" header="0.37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1"/>
  <sheetViews>
    <sheetView tabSelected="1" workbookViewId="0">
      <selection activeCell="E8" sqref="E8"/>
    </sheetView>
  </sheetViews>
  <sheetFormatPr defaultColWidth="11.42578125" defaultRowHeight="15" x14ac:dyDescent="0.25"/>
  <cols>
    <col min="1" max="1" width="1.28515625" style="114" customWidth="1"/>
    <col min="2" max="2" width="32.42578125" style="114" customWidth="1"/>
    <col min="3" max="3" width="14.5703125" style="114" customWidth="1"/>
    <col min="4" max="4" width="1.42578125" style="114" customWidth="1"/>
    <col min="5" max="5" width="14.42578125" style="114" customWidth="1"/>
    <col min="6" max="6" width="4.85546875" style="114" customWidth="1"/>
    <col min="7" max="7" width="13.7109375" style="114" customWidth="1"/>
    <col min="8" max="8" width="15.5703125" style="114" customWidth="1"/>
    <col min="9" max="9" width="20.42578125" style="114" customWidth="1"/>
    <col min="10" max="10" width="1.28515625" style="114" customWidth="1"/>
    <col min="11" max="11" width="20.7109375" style="113" customWidth="1"/>
    <col min="12" max="12" width="1.42578125" style="114" customWidth="1"/>
    <col min="13" max="13" width="16" style="114" customWidth="1"/>
    <col min="14" max="14" width="1.85546875" style="114" customWidth="1"/>
    <col min="15" max="15" width="16.85546875" style="114" customWidth="1"/>
    <col min="16" max="16" width="16.85546875" style="114" bestFit="1" customWidth="1"/>
    <col min="17" max="16384" width="11.42578125" style="114"/>
  </cols>
  <sheetData>
    <row r="3" spans="2:15" x14ac:dyDescent="0.25">
      <c r="B3" s="160" t="s">
        <v>161</v>
      </c>
      <c r="C3" s="159"/>
      <c r="D3" s="159"/>
      <c r="E3" s="159"/>
      <c r="F3" s="159"/>
      <c r="G3" s="159"/>
      <c r="H3" s="159"/>
    </row>
    <row r="4" spans="2:15" ht="21" x14ac:dyDescent="0.35">
      <c r="B4" s="156" t="s">
        <v>122</v>
      </c>
      <c r="C4" s="156"/>
      <c r="D4" s="156"/>
      <c r="E4" s="156"/>
      <c r="F4" s="156"/>
      <c r="G4" s="156"/>
      <c r="H4" s="156"/>
      <c r="I4" s="112"/>
      <c r="J4" s="112"/>
      <c r="L4" s="112"/>
    </row>
    <row r="5" spans="2:15" ht="15" customHeight="1" x14ac:dyDescent="0.35">
      <c r="B5" s="156" t="s">
        <v>152</v>
      </c>
      <c r="C5" s="156"/>
      <c r="D5" s="156"/>
      <c r="E5" s="156"/>
      <c r="F5" s="156"/>
      <c r="G5" s="156"/>
      <c r="H5" s="156"/>
      <c r="I5" s="112"/>
      <c r="J5" s="112"/>
      <c r="L5" s="112"/>
    </row>
    <row r="6" spans="2:15" ht="15" customHeight="1" x14ac:dyDescent="0.35">
      <c r="B6" s="156" t="s">
        <v>138</v>
      </c>
      <c r="C6" s="156"/>
      <c r="D6" s="156"/>
      <c r="E6" s="156"/>
      <c r="F6" s="156"/>
      <c r="G6" s="156"/>
      <c r="H6" s="156"/>
      <c r="I6" s="112"/>
      <c r="J6" s="112"/>
      <c r="L6" s="112"/>
    </row>
    <row r="7" spans="2:15" x14ac:dyDescent="0.25">
      <c r="B7" s="112"/>
      <c r="C7" s="112"/>
      <c r="D7" s="112"/>
      <c r="E7" s="115" t="s">
        <v>123</v>
      </c>
      <c r="F7" s="112"/>
      <c r="G7" s="112"/>
      <c r="H7" s="112"/>
      <c r="I7" s="112"/>
      <c r="J7" s="112"/>
      <c r="L7" s="112"/>
    </row>
    <row r="8" spans="2:15" x14ac:dyDescent="0.25">
      <c r="B8" s="112"/>
      <c r="C8" s="115" t="s">
        <v>124</v>
      </c>
      <c r="D8" s="112"/>
      <c r="E8" s="115" t="s">
        <v>125</v>
      </c>
      <c r="F8" s="112"/>
      <c r="G8" s="115" t="s">
        <v>126</v>
      </c>
      <c r="H8" s="112"/>
      <c r="I8" s="112"/>
      <c r="J8" s="112"/>
      <c r="L8" s="112"/>
    </row>
    <row r="9" spans="2:15" x14ac:dyDescent="0.25">
      <c r="B9" s="112"/>
      <c r="C9" s="115" t="s">
        <v>127</v>
      </c>
      <c r="D9" s="112"/>
      <c r="E9" s="115" t="s">
        <v>128</v>
      </c>
      <c r="F9" s="112"/>
      <c r="G9" s="115" t="s">
        <v>129</v>
      </c>
      <c r="H9" s="115" t="s">
        <v>130</v>
      </c>
      <c r="I9" s="112"/>
      <c r="J9" s="130"/>
      <c r="L9" s="112"/>
    </row>
    <row r="10" spans="2:15" x14ac:dyDescent="0.25">
      <c r="B10" s="112"/>
      <c r="C10" s="115" t="s">
        <v>131</v>
      </c>
      <c r="D10" s="112"/>
      <c r="E10" s="115" t="s">
        <v>132</v>
      </c>
      <c r="F10" s="112"/>
      <c r="G10" s="115" t="s">
        <v>133</v>
      </c>
      <c r="H10" s="115" t="s">
        <v>10</v>
      </c>
      <c r="I10" s="112"/>
      <c r="J10" s="112"/>
      <c r="L10" s="116"/>
    </row>
    <row r="11" spans="2:15" x14ac:dyDescent="0.25">
      <c r="B11" s="117" t="s">
        <v>154</v>
      </c>
      <c r="C11" s="112"/>
      <c r="D11" s="112"/>
      <c r="E11" s="112"/>
      <c r="F11" s="112"/>
      <c r="G11" s="112"/>
      <c r="H11" s="112"/>
      <c r="I11" s="112"/>
      <c r="J11" s="112"/>
      <c r="L11" s="116"/>
    </row>
    <row r="12" spans="2:15" x14ac:dyDescent="0.25">
      <c r="B12" s="118" t="s">
        <v>143</v>
      </c>
      <c r="C12" s="142">
        <v>176799073</v>
      </c>
      <c r="D12" s="142"/>
      <c r="E12" s="142">
        <v>1190975415</v>
      </c>
      <c r="F12" s="142"/>
      <c r="G12" s="142">
        <v>135503128</v>
      </c>
      <c r="H12" s="142">
        <f>SUM(C12:G12)</f>
        <v>1503277616</v>
      </c>
      <c r="I12" s="142"/>
      <c r="J12" s="142"/>
      <c r="K12" s="142"/>
      <c r="L12" s="142"/>
      <c r="M12" s="142"/>
      <c r="N12" s="142"/>
      <c r="O12" s="142"/>
    </row>
    <row r="13" spans="2:15" x14ac:dyDescent="0.25">
      <c r="B13" s="118" t="s">
        <v>134</v>
      </c>
      <c r="C13" s="112"/>
      <c r="D13" s="112"/>
      <c r="E13" s="119" t="s">
        <v>1</v>
      </c>
      <c r="F13" s="112"/>
      <c r="G13" s="120"/>
      <c r="H13" s="139"/>
      <c r="I13" s="113"/>
      <c r="J13" s="113"/>
      <c r="K13" s="125"/>
      <c r="L13" s="113"/>
      <c r="M13" s="125"/>
      <c r="N13" s="113"/>
      <c r="O13" s="125"/>
    </row>
    <row r="14" spans="2:15" x14ac:dyDescent="0.25">
      <c r="B14" s="118" t="s">
        <v>144</v>
      </c>
      <c r="C14" s="120"/>
      <c r="D14" s="112"/>
      <c r="E14" s="120">
        <v>9612009</v>
      </c>
      <c r="F14" s="112"/>
      <c r="G14" s="121"/>
      <c r="H14" s="120">
        <f>E14</f>
        <v>9612009</v>
      </c>
      <c r="I14" s="113"/>
      <c r="J14" s="113"/>
      <c r="K14" s="144"/>
      <c r="L14" s="113"/>
      <c r="M14" s="125"/>
      <c r="N14" s="113"/>
      <c r="O14" s="125"/>
    </row>
    <row r="15" spans="2:15" x14ac:dyDescent="0.25">
      <c r="B15" s="118" t="s">
        <v>12</v>
      </c>
      <c r="C15" s="112"/>
      <c r="D15" s="112"/>
      <c r="E15" s="112"/>
      <c r="F15" s="112"/>
      <c r="G15" s="119">
        <v>74780998</v>
      </c>
      <c r="H15" s="100">
        <f>SUM(E15:G15)</f>
        <v>74780998</v>
      </c>
      <c r="I15" s="113"/>
      <c r="J15" s="113"/>
      <c r="K15" s="125"/>
      <c r="L15" s="113"/>
      <c r="M15" s="125"/>
      <c r="N15" s="113"/>
      <c r="O15" s="125"/>
    </row>
    <row r="16" spans="2:15" ht="15.75" thickBot="1" x14ac:dyDescent="0.3">
      <c r="B16" s="118" t="s">
        <v>135</v>
      </c>
      <c r="C16" s="136" t="s">
        <v>1</v>
      </c>
      <c r="D16" s="112"/>
      <c r="E16" s="99"/>
      <c r="F16" s="112"/>
      <c r="G16" s="99"/>
      <c r="H16" s="99" t="s">
        <v>1</v>
      </c>
      <c r="I16" s="113"/>
      <c r="J16" s="16"/>
      <c r="K16" s="125"/>
      <c r="L16" s="113"/>
      <c r="M16" s="125"/>
      <c r="N16" s="113"/>
      <c r="O16" s="125"/>
    </row>
    <row r="17" spans="2:15" x14ac:dyDescent="0.25">
      <c r="B17" s="118" t="s">
        <v>155</v>
      </c>
      <c r="C17" s="146">
        <f>SUM(C12:C16)</f>
        <v>176799073</v>
      </c>
      <c r="D17" s="129"/>
      <c r="E17" s="146">
        <f>SUM(E12:E16)</f>
        <v>1200587424</v>
      </c>
      <c r="F17" s="129"/>
      <c r="G17" s="146">
        <f>SUM(G12:G16)</f>
        <v>210284126</v>
      </c>
      <c r="H17" s="146">
        <f>SUM(H12:H16)</f>
        <v>1587670623</v>
      </c>
      <c r="I17" s="123"/>
      <c r="J17" s="16"/>
      <c r="K17" s="126"/>
      <c r="M17" s="143"/>
      <c r="O17" s="143"/>
    </row>
    <row r="18" spans="2:15" x14ac:dyDescent="0.25">
      <c r="B18" s="118"/>
      <c r="C18" s="119"/>
      <c r="D18" s="112"/>
      <c r="E18" s="119"/>
      <c r="F18" s="112"/>
      <c r="G18" s="119"/>
      <c r="H18" s="119"/>
      <c r="I18" s="123"/>
      <c r="J18" s="16"/>
      <c r="K18" s="112"/>
    </row>
    <row r="19" spans="2:15" x14ac:dyDescent="0.25">
      <c r="B19" s="117" t="s">
        <v>156</v>
      </c>
      <c r="C19" s="112"/>
      <c r="D19" s="112"/>
      <c r="E19" s="112"/>
      <c r="F19" s="112"/>
      <c r="G19" s="112"/>
      <c r="H19" s="112"/>
      <c r="I19" s="113"/>
      <c r="J19" s="113"/>
      <c r="K19" s="116"/>
    </row>
    <row r="20" spans="2:15" x14ac:dyDescent="0.25">
      <c r="B20" s="118" t="s">
        <v>148</v>
      </c>
      <c r="C20" s="119">
        <v>190409869</v>
      </c>
      <c r="E20" s="119">
        <v>1325862132</v>
      </c>
      <c r="G20" s="119">
        <v>113361450</v>
      </c>
      <c r="H20" s="119">
        <f>SUM(C20:G20)</f>
        <v>1629633451</v>
      </c>
      <c r="I20" s="113"/>
      <c r="J20" s="16"/>
      <c r="K20" s="116"/>
    </row>
    <row r="21" spans="2:15" x14ac:dyDescent="0.25">
      <c r="B21" s="118" t="s">
        <v>134</v>
      </c>
      <c r="C21" s="112"/>
      <c r="D21" s="112"/>
      <c r="E21" s="100"/>
      <c r="F21" s="112"/>
      <c r="G21" s="120"/>
      <c r="H21" s="140">
        <f>SUM(C21:G21)</f>
        <v>0</v>
      </c>
      <c r="I21" s="123"/>
      <c r="J21" s="16"/>
      <c r="K21" s="116"/>
    </row>
    <row r="22" spans="2:15" x14ac:dyDescent="0.25">
      <c r="B22" s="118" t="s">
        <v>144</v>
      </c>
      <c r="C22" s="112"/>
      <c r="D22" s="112"/>
      <c r="E22" s="100">
        <v>-22402970</v>
      </c>
      <c r="F22" s="112"/>
      <c r="G22" s="120"/>
      <c r="H22" s="100">
        <f>SUM(C22:G22)</f>
        <v>-22402970</v>
      </c>
      <c r="I22" s="112"/>
      <c r="J22" s="16"/>
      <c r="K22" s="116"/>
    </row>
    <row r="23" spans="2:15" x14ac:dyDescent="0.25">
      <c r="B23" s="118" t="s">
        <v>12</v>
      </c>
      <c r="C23" s="112"/>
      <c r="D23" s="112"/>
      <c r="E23" s="119"/>
      <c r="F23" s="112"/>
      <c r="G23" s="100">
        <v>46963140</v>
      </c>
      <c r="H23" s="100">
        <f>SUM(C23:G23)</f>
        <v>46963140</v>
      </c>
      <c r="I23" s="112"/>
      <c r="J23" s="137"/>
      <c r="K23" s="137"/>
    </row>
    <row r="24" spans="2:15" ht="15.75" thickBot="1" x14ac:dyDescent="0.3">
      <c r="B24" s="118" t="s">
        <v>135</v>
      </c>
      <c r="C24" s="122"/>
      <c r="D24" s="112"/>
      <c r="E24" s="99" t="s">
        <v>1</v>
      </c>
      <c r="F24" s="112"/>
      <c r="G24" s="99" t="s">
        <v>1</v>
      </c>
      <c r="H24" s="99">
        <f>SUM(C24:G24)</f>
        <v>0</v>
      </c>
      <c r="I24" s="126"/>
      <c r="J24" s="137"/>
      <c r="K24" s="137"/>
    </row>
    <row r="25" spans="2:15" ht="15.75" thickBot="1" x14ac:dyDescent="0.3">
      <c r="B25" s="118" t="s">
        <v>157</v>
      </c>
      <c r="C25" s="145">
        <f>SUM(C20:D24)</f>
        <v>190409869</v>
      </c>
      <c r="D25" s="129"/>
      <c r="E25" s="145">
        <f>SUM(E20:E24)</f>
        <v>1303459162</v>
      </c>
      <c r="F25" s="129"/>
      <c r="G25" s="145">
        <f>SUM(G20:G24)</f>
        <v>160324590</v>
      </c>
      <c r="H25" s="145">
        <f>SUM(H20:H24)</f>
        <v>1654193621</v>
      </c>
      <c r="I25" s="112"/>
      <c r="J25" s="137"/>
      <c r="K25" s="137"/>
    </row>
    <row r="26" spans="2:15" ht="15.75" thickTop="1" x14ac:dyDescent="0.25">
      <c r="B26" s="127"/>
      <c r="C26" s="112"/>
      <c r="D26" s="112"/>
      <c r="E26" s="112"/>
      <c r="F26" s="112"/>
      <c r="G26" s="112"/>
      <c r="H26" s="112"/>
      <c r="I26" s="112"/>
      <c r="J26" s="123"/>
      <c r="L26" s="137"/>
    </row>
    <row r="27" spans="2:15" x14ac:dyDescent="0.25">
      <c r="B27" s="127"/>
      <c r="C27" s="112"/>
      <c r="D27" s="112"/>
      <c r="E27" s="112"/>
      <c r="F27" s="112"/>
      <c r="G27" s="112"/>
      <c r="H27" s="123"/>
      <c r="I27" s="112"/>
      <c r="J27" s="112"/>
      <c r="L27" s="137"/>
    </row>
    <row r="28" spans="2:15" x14ac:dyDescent="0.25">
      <c r="B28" s="127"/>
      <c r="C28" s="112"/>
      <c r="D28" s="112"/>
      <c r="E28" s="112"/>
      <c r="F28" s="112"/>
      <c r="G28" s="112"/>
      <c r="H28" s="112"/>
      <c r="I28" s="141" t="s">
        <v>1</v>
      </c>
      <c r="J28" s="112"/>
      <c r="L28" s="137"/>
    </row>
    <row r="29" spans="2:15" x14ac:dyDescent="0.25">
      <c r="B29" s="127"/>
      <c r="C29" s="112"/>
      <c r="D29" s="112"/>
      <c r="E29" s="112"/>
      <c r="F29" s="112"/>
      <c r="G29" s="112"/>
      <c r="H29" s="112"/>
      <c r="I29" s="112"/>
      <c r="J29" s="112"/>
      <c r="L29" s="137"/>
    </row>
    <row r="30" spans="2:15" x14ac:dyDescent="0.25">
      <c r="L30" s="137"/>
    </row>
    <row r="31" spans="2:15" x14ac:dyDescent="0.25">
      <c r="L31" s="137"/>
    </row>
    <row r="32" spans="2:15" x14ac:dyDescent="0.25">
      <c r="L32" s="138"/>
    </row>
    <row r="33" spans="2:12" x14ac:dyDescent="0.25">
      <c r="B33" s="147" t="s">
        <v>159</v>
      </c>
      <c r="C33" s="147"/>
      <c r="D33" s="97"/>
      <c r="E33" s="128"/>
      <c r="F33" s="128"/>
      <c r="G33" s="128"/>
    </row>
    <row r="34" spans="2:12" x14ac:dyDescent="0.25">
      <c r="B34" s="157" t="s">
        <v>158</v>
      </c>
      <c r="C34" s="157"/>
      <c r="E34" s="157" t="s">
        <v>160</v>
      </c>
      <c r="F34" s="157"/>
      <c r="G34" s="157"/>
      <c r="L34" s="124"/>
    </row>
    <row r="38" spans="2:12" x14ac:dyDescent="0.25">
      <c r="C38" s="137"/>
      <c r="D38" s="137"/>
      <c r="E38" s="137"/>
      <c r="F38" s="137"/>
      <c r="G38" s="137"/>
      <c r="H38" s="137"/>
    </row>
    <row r="39" spans="2:12" x14ac:dyDescent="0.25">
      <c r="C39" s="137"/>
      <c r="D39" s="137"/>
      <c r="E39" s="137"/>
      <c r="F39" s="137"/>
      <c r="G39" s="137"/>
      <c r="H39" s="137"/>
    </row>
    <row r="40" spans="2:12" x14ac:dyDescent="0.25">
      <c r="C40" s="137"/>
      <c r="D40" s="137"/>
      <c r="E40" s="137"/>
      <c r="F40" s="137"/>
      <c r="G40" s="137"/>
      <c r="H40" s="137"/>
    </row>
    <row r="41" spans="2:12" x14ac:dyDescent="0.25">
      <c r="C41" s="137"/>
      <c r="D41" s="137"/>
      <c r="E41" s="137"/>
      <c r="F41" s="137"/>
      <c r="G41" s="137"/>
      <c r="H41" s="137"/>
    </row>
    <row r="42" spans="2:12" x14ac:dyDescent="0.25">
      <c r="C42" s="137"/>
      <c r="D42" s="137"/>
      <c r="E42" s="137"/>
      <c r="F42" s="137"/>
      <c r="G42" s="137"/>
      <c r="H42" s="137"/>
    </row>
    <row r="43" spans="2:12" x14ac:dyDescent="0.25">
      <c r="C43" s="137"/>
      <c r="D43" s="137"/>
      <c r="E43" s="137"/>
      <c r="F43" s="137"/>
      <c r="G43" s="137"/>
      <c r="H43" s="137"/>
    </row>
    <row r="44" spans="2:12" x14ac:dyDescent="0.25">
      <c r="C44" s="137"/>
      <c r="D44" s="137"/>
      <c r="E44" s="137"/>
      <c r="F44" s="137"/>
      <c r="G44" s="137"/>
      <c r="H44" s="137"/>
    </row>
    <row r="45" spans="2:12" x14ac:dyDescent="0.25">
      <c r="C45" s="137"/>
      <c r="D45" s="137"/>
      <c r="E45" s="137"/>
      <c r="F45" s="137"/>
      <c r="G45" s="137"/>
      <c r="H45" s="137"/>
    </row>
    <row r="46" spans="2:12" x14ac:dyDescent="0.25">
      <c r="C46" s="137"/>
      <c r="D46" s="137"/>
      <c r="E46" s="137"/>
      <c r="F46" s="137"/>
      <c r="G46" s="137"/>
      <c r="H46" s="137"/>
    </row>
    <row r="47" spans="2:12" x14ac:dyDescent="0.25">
      <c r="C47" s="137"/>
      <c r="D47" s="137"/>
      <c r="E47" s="137"/>
      <c r="F47" s="137"/>
      <c r="G47" s="137"/>
      <c r="H47" s="137"/>
    </row>
    <row r="48" spans="2:12" x14ac:dyDescent="0.25">
      <c r="C48" s="137"/>
      <c r="D48" s="137"/>
      <c r="E48" s="137"/>
      <c r="F48" s="137"/>
      <c r="G48" s="137"/>
      <c r="H48" s="137"/>
    </row>
    <row r="49" spans="3:8" x14ac:dyDescent="0.25">
      <c r="C49" s="137"/>
      <c r="D49" s="137"/>
      <c r="E49" s="137"/>
      <c r="F49" s="137"/>
      <c r="G49" s="137"/>
      <c r="H49" s="137"/>
    </row>
    <row r="50" spans="3:8" x14ac:dyDescent="0.25">
      <c r="C50" s="137"/>
      <c r="D50" s="137"/>
      <c r="E50" s="137"/>
      <c r="F50" s="137"/>
      <c r="G50" s="137"/>
      <c r="H50" s="137"/>
    </row>
    <row r="51" spans="3:8" x14ac:dyDescent="0.25">
      <c r="C51" s="137"/>
      <c r="D51" s="137"/>
      <c r="E51" s="137"/>
      <c r="F51" s="137"/>
      <c r="G51" s="137"/>
      <c r="H51" s="137"/>
    </row>
  </sheetData>
  <mergeCells count="6">
    <mergeCell ref="B3:H3"/>
    <mergeCell ref="B4:H4"/>
    <mergeCell ref="B5:H5"/>
    <mergeCell ref="B6:H6"/>
    <mergeCell ref="B34:C34"/>
    <mergeCell ref="E34:G34"/>
  </mergeCells>
  <pageMargins left="0.64" right="0.44" top="1.55" bottom="0.75" header="0.37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B5" sqref="B5:C5"/>
    </sheetView>
  </sheetViews>
  <sheetFormatPr defaultColWidth="11.42578125" defaultRowHeight="12.75" x14ac:dyDescent="0.2"/>
  <cols>
    <col min="1" max="1" width="11.42578125" style="27"/>
    <col min="2" max="2" width="55.28515625" style="27" customWidth="1"/>
    <col min="3" max="3" width="24.7109375" style="27" customWidth="1"/>
    <col min="4" max="16384" width="11.42578125" style="27"/>
  </cols>
  <sheetData>
    <row r="3" spans="2:3" ht="18" x14ac:dyDescent="0.25">
      <c r="B3" s="151" t="s">
        <v>82</v>
      </c>
      <c r="C3" s="151"/>
    </row>
    <row r="4" spans="2:3" x14ac:dyDescent="0.2">
      <c r="B4" s="158" t="s">
        <v>85</v>
      </c>
      <c r="C4" s="153"/>
    </row>
    <row r="5" spans="2:3" x14ac:dyDescent="0.2">
      <c r="B5" s="153" t="s">
        <v>78</v>
      </c>
      <c r="C5" s="153"/>
    </row>
    <row r="8" spans="2:3" ht="18" x14ac:dyDescent="0.25">
      <c r="B8" s="28" t="s">
        <v>83</v>
      </c>
      <c r="C8" s="29">
        <v>27.57</v>
      </c>
    </row>
    <row r="11" spans="2:3" ht="18" x14ac:dyDescent="0.25">
      <c r="B11" s="28" t="s">
        <v>84</v>
      </c>
      <c r="C11" s="30">
        <v>3812654514</v>
      </c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C8" sqref="C8"/>
    </sheetView>
  </sheetViews>
  <sheetFormatPr defaultColWidth="11.42578125" defaultRowHeight="12.75" x14ac:dyDescent="0.2"/>
  <cols>
    <col min="1" max="1" width="31.5703125" style="27" customWidth="1"/>
    <col min="2" max="16384" width="11.42578125" style="27"/>
  </cols>
  <sheetData>
    <row r="3" spans="1:2" ht="18" x14ac:dyDescent="0.25">
      <c r="A3" s="31" t="s">
        <v>110</v>
      </c>
      <c r="B3" s="3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Est. Situacion activos</vt:lpstr>
      <vt:lpstr>Est. Situacion (pasivos)</vt:lpstr>
      <vt:lpstr>Est. Resultado</vt:lpstr>
      <vt:lpstr>Estado de Flujo</vt:lpstr>
      <vt:lpstr>Estado Cambios en el Patrim. </vt:lpstr>
      <vt:lpstr>Puntos 16 y 17</vt:lpstr>
      <vt:lpstr>Indice de solvencia </vt:lpstr>
      <vt:lpstr>'Est. Resultado'!Print_Area</vt:lpstr>
      <vt:lpstr>'Est. Situacion (pasivos)'!Print_Area</vt:lpstr>
      <vt:lpstr>'Est. Situacion activos'!Print_Area</vt:lpstr>
      <vt:lpstr>'Estado Cambios en el Patrim. '!Print_Area</vt:lpstr>
      <vt:lpstr>'Estado de Flujo'!Print_Area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 La Vega Real</dc:creator>
  <cp:lastModifiedBy>Yajaira Cruz Moretta</cp:lastModifiedBy>
  <cp:revision>1</cp:revision>
  <cp:lastPrinted>2017-07-26T15:30:20Z</cp:lastPrinted>
  <dcterms:created xsi:type="dcterms:W3CDTF">2003-04-14T17:34:44Z</dcterms:created>
  <dcterms:modified xsi:type="dcterms:W3CDTF">2017-07-26T15:30:22Z</dcterms:modified>
</cp:coreProperties>
</file>